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da9958d5653d7c/CustomDS/Project Traveler/Balloon/Flight 2020a/"/>
    </mc:Choice>
  </mc:AlternateContent>
  <xr:revisionPtr revIDLastSave="8" documentId="8_{3D79112E-931B-4EDF-8C68-147654E7438D}" xr6:coauthVersionLast="45" xr6:coauthVersionMax="45" xr10:uidLastSave="{9380FACE-B1C1-4C24-9D80-BAD1EE5BC95C}"/>
  <bookViews>
    <workbookView xWindow="-120" yWindow="-120" windowWidth="29040" windowHeight="15840" xr2:uid="{00000000-000D-0000-FFFF-FFFF00000000}"/>
  </bookViews>
  <sheets>
    <sheet name="W0ZC-11" sheetId="1" r:id="rId1"/>
  </sheets>
  <definedNames>
    <definedName name="ExternalData_1" localSheetId="0" hidden="1">'W0ZC-11'!$A$1:$N$149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" i="1" l="1"/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2" i="1"/>
  <c r="S149" i="1" l="1"/>
  <c r="Q149" i="1"/>
  <c r="R149" i="1" s="1"/>
  <c r="P149" i="1"/>
  <c r="O149" i="1"/>
  <c r="S148" i="1"/>
  <c r="Q148" i="1"/>
  <c r="R148" i="1" s="1"/>
  <c r="P148" i="1"/>
  <c r="O148" i="1"/>
  <c r="S147" i="1"/>
  <c r="Q147" i="1"/>
  <c r="R147" i="1" s="1"/>
  <c r="P147" i="1"/>
  <c r="O147" i="1"/>
  <c r="S146" i="1"/>
  <c r="Q146" i="1"/>
  <c r="R146" i="1" s="1"/>
  <c r="P146" i="1"/>
  <c r="O146" i="1"/>
  <c r="S145" i="1"/>
  <c r="Q145" i="1"/>
  <c r="R145" i="1" s="1"/>
  <c r="P145" i="1"/>
  <c r="O145" i="1"/>
  <c r="S144" i="1"/>
  <c r="Q144" i="1"/>
  <c r="R144" i="1" s="1"/>
  <c r="P144" i="1"/>
  <c r="O144" i="1"/>
  <c r="S143" i="1"/>
  <c r="Q143" i="1"/>
  <c r="R143" i="1" s="1"/>
  <c r="P143" i="1"/>
  <c r="O143" i="1"/>
  <c r="S142" i="1"/>
  <c r="Q142" i="1"/>
  <c r="R142" i="1" s="1"/>
  <c r="P142" i="1"/>
  <c r="O142" i="1"/>
  <c r="S141" i="1"/>
  <c r="Q141" i="1"/>
  <c r="R141" i="1" s="1"/>
  <c r="P141" i="1"/>
  <c r="O141" i="1"/>
  <c r="S140" i="1"/>
  <c r="Q140" i="1"/>
  <c r="R140" i="1" s="1"/>
  <c r="P140" i="1"/>
  <c r="O140" i="1"/>
  <c r="S139" i="1"/>
  <c r="Q139" i="1"/>
  <c r="R139" i="1" s="1"/>
  <c r="P139" i="1"/>
  <c r="O139" i="1"/>
  <c r="S138" i="1"/>
  <c r="Q138" i="1"/>
  <c r="R138" i="1" s="1"/>
  <c r="P138" i="1"/>
  <c r="O138" i="1"/>
  <c r="S137" i="1"/>
  <c r="Q137" i="1"/>
  <c r="R137" i="1" s="1"/>
  <c r="P137" i="1"/>
  <c r="O137" i="1"/>
  <c r="S136" i="1"/>
  <c r="Q136" i="1"/>
  <c r="R136" i="1" s="1"/>
  <c r="P136" i="1"/>
  <c r="O136" i="1"/>
  <c r="S135" i="1"/>
  <c r="Q135" i="1"/>
  <c r="R135" i="1" s="1"/>
  <c r="P135" i="1"/>
  <c r="O135" i="1"/>
  <c r="S134" i="1"/>
  <c r="Q134" i="1"/>
  <c r="R134" i="1" s="1"/>
  <c r="P134" i="1"/>
  <c r="O134" i="1"/>
  <c r="S133" i="1"/>
  <c r="Q133" i="1"/>
  <c r="R133" i="1" s="1"/>
  <c r="P133" i="1"/>
  <c r="O133" i="1"/>
  <c r="S132" i="1"/>
  <c r="Q132" i="1"/>
  <c r="R132" i="1" s="1"/>
  <c r="P132" i="1"/>
  <c r="O132" i="1"/>
  <c r="S131" i="1"/>
  <c r="Q131" i="1"/>
  <c r="R131" i="1" s="1"/>
  <c r="P131" i="1"/>
  <c r="O131" i="1"/>
  <c r="S130" i="1"/>
  <c r="Q130" i="1"/>
  <c r="R130" i="1" s="1"/>
  <c r="P130" i="1"/>
  <c r="O130" i="1"/>
  <c r="S129" i="1"/>
  <c r="Q129" i="1"/>
  <c r="R129" i="1" s="1"/>
  <c r="P129" i="1"/>
  <c r="O129" i="1"/>
  <c r="S128" i="1"/>
  <c r="Q128" i="1"/>
  <c r="R128" i="1" s="1"/>
  <c r="P128" i="1"/>
  <c r="O128" i="1"/>
  <c r="S127" i="1"/>
  <c r="Q127" i="1"/>
  <c r="R127" i="1" s="1"/>
  <c r="P127" i="1"/>
  <c r="O127" i="1"/>
  <c r="S126" i="1"/>
  <c r="Q126" i="1"/>
  <c r="R126" i="1" s="1"/>
  <c r="P126" i="1"/>
  <c r="O126" i="1"/>
  <c r="S125" i="1"/>
  <c r="Q125" i="1"/>
  <c r="R125" i="1" s="1"/>
  <c r="P125" i="1"/>
  <c r="O125" i="1"/>
  <c r="S124" i="1"/>
  <c r="Q124" i="1"/>
  <c r="R124" i="1" s="1"/>
  <c r="P124" i="1"/>
  <c r="O124" i="1"/>
  <c r="S123" i="1"/>
  <c r="Q123" i="1"/>
  <c r="R123" i="1" s="1"/>
  <c r="P123" i="1"/>
  <c r="O123" i="1"/>
  <c r="S122" i="1"/>
  <c r="Q122" i="1"/>
  <c r="R122" i="1" s="1"/>
  <c r="P122" i="1"/>
  <c r="O122" i="1"/>
  <c r="S121" i="1"/>
  <c r="Q121" i="1"/>
  <c r="R121" i="1" s="1"/>
  <c r="P121" i="1"/>
  <c r="O121" i="1"/>
  <c r="S120" i="1"/>
  <c r="Q120" i="1"/>
  <c r="R120" i="1" s="1"/>
  <c r="P120" i="1"/>
  <c r="O120" i="1"/>
  <c r="S119" i="1"/>
  <c r="Q119" i="1"/>
  <c r="R119" i="1" s="1"/>
  <c r="P119" i="1"/>
  <c r="O119" i="1"/>
  <c r="S118" i="1"/>
  <c r="Q118" i="1"/>
  <c r="R118" i="1" s="1"/>
  <c r="P118" i="1"/>
  <c r="O118" i="1"/>
  <c r="S117" i="1"/>
  <c r="Q117" i="1"/>
  <c r="R117" i="1" s="1"/>
  <c r="P117" i="1"/>
  <c r="O117" i="1"/>
  <c r="S116" i="1"/>
  <c r="Q116" i="1"/>
  <c r="R116" i="1" s="1"/>
  <c r="P116" i="1"/>
  <c r="O116" i="1"/>
  <c r="S115" i="1"/>
  <c r="Q115" i="1"/>
  <c r="R115" i="1" s="1"/>
  <c r="P115" i="1"/>
  <c r="O115" i="1"/>
  <c r="S114" i="1"/>
  <c r="Q114" i="1"/>
  <c r="R114" i="1" s="1"/>
  <c r="P114" i="1"/>
  <c r="O114" i="1"/>
  <c r="S113" i="1"/>
  <c r="Q113" i="1"/>
  <c r="R113" i="1" s="1"/>
  <c r="P113" i="1"/>
  <c r="O113" i="1"/>
  <c r="S112" i="1"/>
  <c r="Q112" i="1"/>
  <c r="R112" i="1" s="1"/>
  <c r="P112" i="1"/>
  <c r="O112" i="1"/>
  <c r="S111" i="1"/>
  <c r="Q111" i="1"/>
  <c r="R111" i="1" s="1"/>
  <c r="P111" i="1"/>
  <c r="O111" i="1"/>
  <c r="S110" i="1"/>
  <c r="Q110" i="1"/>
  <c r="R110" i="1" s="1"/>
  <c r="P110" i="1"/>
  <c r="O110" i="1"/>
  <c r="S109" i="1"/>
  <c r="Q109" i="1"/>
  <c r="R109" i="1" s="1"/>
  <c r="P109" i="1"/>
  <c r="O109" i="1"/>
  <c r="S108" i="1"/>
  <c r="Q108" i="1"/>
  <c r="R108" i="1" s="1"/>
  <c r="P108" i="1"/>
  <c r="O108" i="1"/>
  <c r="S107" i="1"/>
  <c r="Q107" i="1"/>
  <c r="R107" i="1" s="1"/>
  <c r="P107" i="1"/>
  <c r="O107" i="1"/>
  <c r="S106" i="1"/>
  <c r="Q106" i="1"/>
  <c r="R106" i="1" s="1"/>
  <c r="P106" i="1"/>
  <c r="O106" i="1"/>
  <c r="S105" i="1"/>
  <c r="Q105" i="1"/>
  <c r="R105" i="1" s="1"/>
  <c r="P105" i="1"/>
  <c r="O105" i="1"/>
  <c r="S104" i="1"/>
  <c r="Q104" i="1"/>
  <c r="R104" i="1" s="1"/>
  <c r="P104" i="1"/>
  <c r="O104" i="1"/>
  <c r="S103" i="1"/>
  <c r="Q103" i="1"/>
  <c r="R103" i="1" s="1"/>
  <c r="P103" i="1"/>
  <c r="O103" i="1"/>
  <c r="S102" i="1"/>
  <c r="Q102" i="1"/>
  <c r="R102" i="1" s="1"/>
  <c r="P102" i="1"/>
  <c r="O102" i="1"/>
  <c r="S101" i="1"/>
  <c r="Q101" i="1"/>
  <c r="R101" i="1" s="1"/>
  <c r="P101" i="1"/>
  <c r="O101" i="1"/>
  <c r="S100" i="1"/>
  <c r="Q100" i="1"/>
  <c r="R100" i="1" s="1"/>
  <c r="P100" i="1"/>
  <c r="O100" i="1"/>
  <c r="S99" i="1"/>
  <c r="Q99" i="1"/>
  <c r="R99" i="1" s="1"/>
  <c r="P99" i="1"/>
  <c r="O99" i="1"/>
  <c r="S98" i="1"/>
  <c r="Q98" i="1"/>
  <c r="R98" i="1" s="1"/>
  <c r="P98" i="1"/>
  <c r="O98" i="1"/>
  <c r="S97" i="1"/>
  <c r="Q97" i="1"/>
  <c r="R97" i="1" s="1"/>
  <c r="P97" i="1"/>
  <c r="O97" i="1"/>
  <c r="S96" i="1"/>
  <c r="Q96" i="1"/>
  <c r="R96" i="1" s="1"/>
  <c r="P96" i="1"/>
  <c r="O96" i="1"/>
  <c r="S95" i="1"/>
  <c r="Q95" i="1"/>
  <c r="R95" i="1" s="1"/>
  <c r="P95" i="1"/>
  <c r="O95" i="1"/>
  <c r="S94" i="1"/>
  <c r="Q94" i="1"/>
  <c r="R94" i="1" s="1"/>
  <c r="P94" i="1"/>
  <c r="O94" i="1"/>
  <c r="S93" i="1"/>
  <c r="Q93" i="1"/>
  <c r="R93" i="1" s="1"/>
  <c r="P93" i="1"/>
  <c r="O93" i="1"/>
  <c r="S92" i="1"/>
  <c r="Q92" i="1"/>
  <c r="R92" i="1" s="1"/>
  <c r="P92" i="1"/>
  <c r="O92" i="1"/>
  <c r="S91" i="1"/>
  <c r="Q91" i="1"/>
  <c r="R91" i="1" s="1"/>
  <c r="P91" i="1"/>
  <c r="O91" i="1"/>
  <c r="S90" i="1"/>
  <c r="Q90" i="1"/>
  <c r="R90" i="1" s="1"/>
  <c r="P90" i="1"/>
  <c r="O90" i="1"/>
  <c r="S89" i="1"/>
  <c r="Q89" i="1"/>
  <c r="R89" i="1" s="1"/>
  <c r="P89" i="1"/>
  <c r="O89" i="1"/>
  <c r="S88" i="1"/>
  <c r="Q88" i="1"/>
  <c r="R88" i="1" s="1"/>
  <c r="P88" i="1"/>
  <c r="O88" i="1"/>
  <c r="S87" i="1"/>
  <c r="Q87" i="1"/>
  <c r="R87" i="1" s="1"/>
  <c r="P87" i="1"/>
  <c r="O87" i="1"/>
  <c r="S86" i="1"/>
  <c r="Q86" i="1"/>
  <c r="R86" i="1" s="1"/>
  <c r="P86" i="1"/>
  <c r="O86" i="1"/>
  <c r="S85" i="1"/>
  <c r="Q85" i="1"/>
  <c r="R85" i="1" s="1"/>
  <c r="P85" i="1"/>
  <c r="O85" i="1"/>
  <c r="S84" i="1"/>
  <c r="Q84" i="1"/>
  <c r="R84" i="1" s="1"/>
  <c r="P84" i="1"/>
  <c r="O84" i="1"/>
  <c r="S83" i="1"/>
  <c r="Q83" i="1"/>
  <c r="R83" i="1" s="1"/>
  <c r="P83" i="1"/>
  <c r="O83" i="1"/>
  <c r="S82" i="1"/>
  <c r="Q82" i="1"/>
  <c r="R82" i="1" s="1"/>
  <c r="P82" i="1"/>
  <c r="O82" i="1"/>
  <c r="S81" i="1"/>
  <c r="Q81" i="1"/>
  <c r="R81" i="1" s="1"/>
  <c r="P81" i="1"/>
  <c r="O81" i="1"/>
  <c r="S80" i="1"/>
  <c r="Q80" i="1"/>
  <c r="R80" i="1" s="1"/>
  <c r="P80" i="1"/>
  <c r="O80" i="1"/>
  <c r="S79" i="1"/>
  <c r="Q79" i="1"/>
  <c r="R79" i="1" s="1"/>
  <c r="P79" i="1"/>
  <c r="O79" i="1"/>
  <c r="S78" i="1"/>
  <c r="Q78" i="1"/>
  <c r="R78" i="1" s="1"/>
  <c r="P78" i="1"/>
  <c r="O78" i="1"/>
  <c r="S77" i="1"/>
  <c r="Q77" i="1"/>
  <c r="R77" i="1" s="1"/>
  <c r="P77" i="1"/>
  <c r="O77" i="1"/>
  <c r="S76" i="1"/>
  <c r="Q76" i="1"/>
  <c r="R76" i="1" s="1"/>
  <c r="P76" i="1"/>
  <c r="O76" i="1"/>
  <c r="S75" i="1"/>
  <c r="Q75" i="1"/>
  <c r="R75" i="1" s="1"/>
  <c r="P75" i="1"/>
  <c r="O75" i="1"/>
  <c r="S74" i="1"/>
  <c r="Q74" i="1"/>
  <c r="R74" i="1" s="1"/>
  <c r="P74" i="1"/>
  <c r="O74" i="1"/>
  <c r="S73" i="1"/>
  <c r="Q73" i="1"/>
  <c r="R73" i="1" s="1"/>
  <c r="P73" i="1"/>
  <c r="O73" i="1"/>
  <c r="S72" i="1"/>
  <c r="Q72" i="1"/>
  <c r="R72" i="1" s="1"/>
  <c r="P72" i="1"/>
  <c r="O72" i="1"/>
  <c r="S71" i="1"/>
  <c r="Q71" i="1"/>
  <c r="R71" i="1" s="1"/>
  <c r="P71" i="1"/>
  <c r="O71" i="1"/>
  <c r="S70" i="1"/>
  <c r="Q70" i="1"/>
  <c r="R70" i="1" s="1"/>
  <c r="P70" i="1"/>
  <c r="O70" i="1"/>
  <c r="S69" i="1"/>
  <c r="Q69" i="1"/>
  <c r="R69" i="1" s="1"/>
  <c r="P69" i="1"/>
  <c r="O69" i="1"/>
  <c r="S68" i="1"/>
  <c r="Q68" i="1"/>
  <c r="R68" i="1" s="1"/>
  <c r="P68" i="1"/>
  <c r="O68" i="1"/>
  <c r="S67" i="1"/>
  <c r="Q67" i="1"/>
  <c r="R67" i="1" s="1"/>
  <c r="P67" i="1"/>
  <c r="O67" i="1"/>
  <c r="S66" i="1"/>
  <c r="Q66" i="1"/>
  <c r="R66" i="1" s="1"/>
  <c r="P66" i="1"/>
  <c r="O66" i="1"/>
  <c r="S65" i="1"/>
  <c r="Q65" i="1"/>
  <c r="R65" i="1" s="1"/>
  <c r="P65" i="1"/>
  <c r="O65" i="1"/>
  <c r="S64" i="1"/>
  <c r="Q64" i="1"/>
  <c r="R64" i="1" s="1"/>
  <c r="P64" i="1"/>
  <c r="O64" i="1"/>
  <c r="S63" i="1"/>
  <c r="Q63" i="1"/>
  <c r="R63" i="1" s="1"/>
  <c r="P63" i="1"/>
  <c r="O63" i="1"/>
  <c r="S62" i="1"/>
  <c r="Q62" i="1"/>
  <c r="R62" i="1" s="1"/>
  <c r="P62" i="1"/>
  <c r="O62" i="1"/>
  <c r="S61" i="1"/>
  <c r="Q61" i="1"/>
  <c r="R61" i="1" s="1"/>
  <c r="P61" i="1"/>
  <c r="O61" i="1"/>
  <c r="S60" i="1"/>
  <c r="Q60" i="1"/>
  <c r="R60" i="1" s="1"/>
  <c r="P60" i="1"/>
  <c r="O60" i="1"/>
  <c r="U61" i="1" s="1"/>
  <c r="V61" i="1" s="1"/>
  <c r="S59" i="1"/>
  <c r="Q59" i="1"/>
  <c r="R59" i="1" s="1"/>
  <c r="P59" i="1"/>
  <c r="O59" i="1"/>
  <c r="S58" i="1"/>
  <c r="Q58" i="1"/>
  <c r="R58" i="1" s="1"/>
  <c r="P58" i="1"/>
  <c r="O58" i="1"/>
  <c r="S57" i="1"/>
  <c r="Q57" i="1"/>
  <c r="R57" i="1" s="1"/>
  <c r="P57" i="1"/>
  <c r="O57" i="1"/>
  <c r="S56" i="1"/>
  <c r="Q56" i="1"/>
  <c r="R56" i="1" s="1"/>
  <c r="P56" i="1"/>
  <c r="O56" i="1"/>
  <c r="U57" i="1" s="1"/>
  <c r="V57" i="1" s="1"/>
  <c r="S55" i="1"/>
  <c r="Q55" i="1"/>
  <c r="R55" i="1" s="1"/>
  <c r="P55" i="1"/>
  <c r="O55" i="1"/>
  <c r="S54" i="1"/>
  <c r="Q54" i="1"/>
  <c r="R54" i="1" s="1"/>
  <c r="P54" i="1"/>
  <c r="O54" i="1"/>
  <c r="S53" i="1"/>
  <c r="Q53" i="1"/>
  <c r="R53" i="1" s="1"/>
  <c r="P53" i="1"/>
  <c r="O53" i="1"/>
  <c r="S52" i="1"/>
  <c r="Q52" i="1"/>
  <c r="R52" i="1" s="1"/>
  <c r="P52" i="1"/>
  <c r="O52" i="1"/>
  <c r="U53" i="1" s="1"/>
  <c r="V53" i="1" s="1"/>
  <c r="S51" i="1"/>
  <c r="Q51" i="1"/>
  <c r="R51" i="1" s="1"/>
  <c r="P51" i="1"/>
  <c r="O51" i="1"/>
  <c r="S50" i="1"/>
  <c r="Q50" i="1"/>
  <c r="R50" i="1" s="1"/>
  <c r="P50" i="1"/>
  <c r="O50" i="1"/>
  <c r="S49" i="1"/>
  <c r="Q49" i="1"/>
  <c r="R49" i="1" s="1"/>
  <c r="P49" i="1"/>
  <c r="O49" i="1"/>
  <c r="S48" i="1"/>
  <c r="Q48" i="1"/>
  <c r="R48" i="1" s="1"/>
  <c r="P48" i="1"/>
  <c r="O48" i="1"/>
  <c r="U49" i="1" s="1"/>
  <c r="V49" i="1" s="1"/>
  <c r="S47" i="1"/>
  <c r="Q47" i="1"/>
  <c r="R47" i="1" s="1"/>
  <c r="P47" i="1"/>
  <c r="O47" i="1"/>
  <c r="S46" i="1"/>
  <c r="Q46" i="1"/>
  <c r="R46" i="1" s="1"/>
  <c r="P46" i="1"/>
  <c r="O46" i="1"/>
  <c r="S45" i="1"/>
  <c r="Q45" i="1"/>
  <c r="R45" i="1" s="1"/>
  <c r="P45" i="1"/>
  <c r="O45" i="1"/>
  <c r="S44" i="1"/>
  <c r="Q44" i="1"/>
  <c r="R44" i="1" s="1"/>
  <c r="P44" i="1"/>
  <c r="O44" i="1"/>
  <c r="U45" i="1" s="1"/>
  <c r="V45" i="1" s="1"/>
  <c r="S43" i="1"/>
  <c r="Q43" i="1"/>
  <c r="R43" i="1" s="1"/>
  <c r="P43" i="1"/>
  <c r="O43" i="1"/>
  <c r="S42" i="1"/>
  <c r="Q42" i="1"/>
  <c r="R42" i="1" s="1"/>
  <c r="P42" i="1"/>
  <c r="O42" i="1"/>
  <c r="S41" i="1"/>
  <c r="Q41" i="1"/>
  <c r="R41" i="1" s="1"/>
  <c r="P41" i="1"/>
  <c r="O41" i="1"/>
  <c r="S40" i="1"/>
  <c r="Q40" i="1"/>
  <c r="R40" i="1" s="1"/>
  <c r="P40" i="1"/>
  <c r="O40" i="1"/>
  <c r="S39" i="1"/>
  <c r="Q39" i="1"/>
  <c r="R39" i="1" s="1"/>
  <c r="P39" i="1"/>
  <c r="O39" i="1"/>
  <c r="S38" i="1"/>
  <c r="Q38" i="1"/>
  <c r="R38" i="1" s="1"/>
  <c r="P38" i="1"/>
  <c r="O38" i="1"/>
  <c r="S37" i="1"/>
  <c r="Q37" i="1"/>
  <c r="R37" i="1" s="1"/>
  <c r="P37" i="1"/>
  <c r="O37" i="1"/>
  <c r="S36" i="1"/>
  <c r="Q36" i="1"/>
  <c r="R36" i="1" s="1"/>
  <c r="P36" i="1"/>
  <c r="O36" i="1"/>
  <c r="S35" i="1"/>
  <c r="Q35" i="1"/>
  <c r="R35" i="1" s="1"/>
  <c r="P35" i="1"/>
  <c r="O35" i="1"/>
  <c r="S34" i="1"/>
  <c r="Q34" i="1"/>
  <c r="R34" i="1" s="1"/>
  <c r="P34" i="1"/>
  <c r="O34" i="1"/>
  <c r="S33" i="1"/>
  <c r="Q33" i="1"/>
  <c r="R33" i="1" s="1"/>
  <c r="P33" i="1"/>
  <c r="O33" i="1"/>
  <c r="S32" i="1"/>
  <c r="Q32" i="1"/>
  <c r="R32" i="1" s="1"/>
  <c r="P32" i="1"/>
  <c r="O32" i="1"/>
  <c r="S31" i="1"/>
  <c r="Q31" i="1"/>
  <c r="R31" i="1" s="1"/>
  <c r="P31" i="1"/>
  <c r="O31" i="1"/>
  <c r="S30" i="1"/>
  <c r="Q30" i="1"/>
  <c r="R30" i="1" s="1"/>
  <c r="P30" i="1"/>
  <c r="O30" i="1"/>
  <c r="S29" i="1"/>
  <c r="Q29" i="1"/>
  <c r="R29" i="1" s="1"/>
  <c r="P29" i="1"/>
  <c r="O29" i="1"/>
  <c r="S28" i="1"/>
  <c r="Q28" i="1"/>
  <c r="R28" i="1" s="1"/>
  <c r="P28" i="1"/>
  <c r="O28" i="1"/>
  <c r="S27" i="1"/>
  <c r="Q27" i="1"/>
  <c r="R27" i="1" s="1"/>
  <c r="P27" i="1"/>
  <c r="O27" i="1"/>
  <c r="S26" i="1"/>
  <c r="Q26" i="1"/>
  <c r="R26" i="1" s="1"/>
  <c r="P26" i="1"/>
  <c r="O26" i="1"/>
  <c r="S25" i="1"/>
  <c r="Q25" i="1"/>
  <c r="R25" i="1" s="1"/>
  <c r="P25" i="1"/>
  <c r="O25" i="1"/>
  <c r="S24" i="1"/>
  <c r="Q24" i="1"/>
  <c r="R24" i="1" s="1"/>
  <c r="P24" i="1"/>
  <c r="O24" i="1"/>
  <c r="S23" i="1"/>
  <c r="Q23" i="1"/>
  <c r="R23" i="1" s="1"/>
  <c r="P23" i="1"/>
  <c r="O23" i="1"/>
  <c r="S22" i="1"/>
  <c r="Q22" i="1"/>
  <c r="R22" i="1" s="1"/>
  <c r="P22" i="1"/>
  <c r="O22" i="1"/>
  <c r="S21" i="1"/>
  <c r="Q21" i="1"/>
  <c r="R21" i="1" s="1"/>
  <c r="P21" i="1"/>
  <c r="O21" i="1"/>
  <c r="S20" i="1"/>
  <c r="Q20" i="1"/>
  <c r="R20" i="1" s="1"/>
  <c r="P20" i="1"/>
  <c r="O20" i="1"/>
  <c r="S19" i="1"/>
  <c r="Q19" i="1"/>
  <c r="R19" i="1" s="1"/>
  <c r="P19" i="1"/>
  <c r="O19" i="1"/>
  <c r="S18" i="1"/>
  <c r="Q18" i="1"/>
  <c r="R18" i="1" s="1"/>
  <c r="P18" i="1"/>
  <c r="O18" i="1"/>
  <c r="S17" i="1"/>
  <c r="Q17" i="1"/>
  <c r="R17" i="1" s="1"/>
  <c r="P17" i="1"/>
  <c r="O17" i="1"/>
  <c r="S16" i="1"/>
  <c r="Q16" i="1"/>
  <c r="R16" i="1" s="1"/>
  <c r="P16" i="1"/>
  <c r="O16" i="1"/>
  <c r="S15" i="1"/>
  <c r="Q15" i="1"/>
  <c r="R15" i="1" s="1"/>
  <c r="P15" i="1"/>
  <c r="O15" i="1"/>
  <c r="S14" i="1"/>
  <c r="Q14" i="1"/>
  <c r="R14" i="1" s="1"/>
  <c r="P14" i="1"/>
  <c r="O14" i="1"/>
  <c r="S13" i="1"/>
  <c r="Q13" i="1"/>
  <c r="R13" i="1" s="1"/>
  <c r="P13" i="1"/>
  <c r="O13" i="1"/>
  <c r="S12" i="1"/>
  <c r="Q12" i="1"/>
  <c r="R12" i="1" s="1"/>
  <c r="P12" i="1"/>
  <c r="O12" i="1"/>
  <c r="S11" i="1"/>
  <c r="Q11" i="1"/>
  <c r="R11" i="1" s="1"/>
  <c r="P11" i="1"/>
  <c r="O11" i="1"/>
  <c r="S10" i="1"/>
  <c r="Q10" i="1"/>
  <c r="R10" i="1" s="1"/>
  <c r="P10" i="1"/>
  <c r="O10" i="1"/>
  <c r="S9" i="1"/>
  <c r="Q9" i="1"/>
  <c r="R9" i="1" s="1"/>
  <c r="P9" i="1"/>
  <c r="O9" i="1"/>
  <c r="S8" i="1"/>
  <c r="Q8" i="1"/>
  <c r="R8" i="1" s="1"/>
  <c r="P8" i="1"/>
  <c r="O8" i="1"/>
  <c r="S7" i="1"/>
  <c r="Q7" i="1"/>
  <c r="R7" i="1" s="1"/>
  <c r="P7" i="1"/>
  <c r="O7" i="1"/>
  <c r="S6" i="1"/>
  <c r="Q6" i="1"/>
  <c r="R6" i="1" s="1"/>
  <c r="P6" i="1"/>
  <c r="O6" i="1"/>
  <c r="S5" i="1"/>
  <c r="Q5" i="1"/>
  <c r="R5" i="1" s="1"/>
  <c r="P5" i="1"/>
  <c r="O5" i="1"/>
  <c r="S4" i="1"/>
  <c r="Q4" i="1"/>
  <c r="R4" i="1" s="1"/>
  <c r="P4" i="1"/>
  <c r="O4" i="1"/>
  <c r="S3" i="1"/>
  <c r="Q3" i="1"/>
  <c r="R3" i="1" s="1"/>
  <c r="P3" i="1"/>
  <c r="O3" i="1"/>
  <c r="S2" i="1"/>
  <c r="Q2" i="1"/>
  <c r="R2" i="1" s="1"/>
  <c r="P2" i="1"/>
  <c r="O2" i="1"/>
  <c r="U2" i="1" s="1"/>
  <c r="V2" i="1" s="1"/>
  <c r="U3" i="1" l="1"/>
  <c r="V3" i="1" s="1"/>
  <c r="U4" i="1"/>
  <c r="V4" i="1" s="1"/>
  <c r="U5" i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64" i="1"/>
  <c r="V64" i="1" s="1"/>
  <c r="U66" i="1"/>
  <c r="V66" i="1" s="1"/>
  <c r="U68" i="1"/>
  <c r="V68" i="1" s="1"/>
  <c r="U69" i="1"/>
  <c r="V69" i="1" s="1"/>
  <c r="U71" i="1"/>
  <c r="V71" i="1" s="1"/>
  <c r="U72" i="1"/>
  <c r="V72" i="1" s="1"/>
  <c r="U74" i="1"/>
  <c r="V74" i="1" s="1"/>
  <c r="U76" i="1"/>
  <c r="V76" i="1" s="1"/>
  <c r="U77" i="1"/>
  <c r="V77" i="1" s="1"/>
  <c r="U79" i="1"/>
  <c r="V79" i="1" s="1"/>
  <c r="U80" i="1"/>
  <c r="V80" i="1" s="1"/>
  <c r="U82" i="1"/>
  <c r="V82" i="1" s="1"/>
  <c r="U84" i="1"/>
  <c r="V84" i="1" s="1"/>
  <c r="U85" i="1"/>
  <c r="V85" i="1" s="1"/>
  <c r="U87" i="1"/>
  <c r="V87" i="1" s="1"/>
  <c r="U88" i="1"/>
  <c r="V88" i="1" s="1"/>
  <c r="U90" i="1"/>
  <c r="V90" i="1" s="1"/>
  <c r="U92" i="1"/>
  <c r="V92" i="1" s="1"/>
  <c r="U93" i="1"/>
  <c r="V93" i="1" s="1"/>
  <c r="U95" i="1"/>
  <c r="V95" i="1" s="1"/>
  <c r="U96" i="1"/>
  <c r="V96" i="1" s="1"/>
  <c r="U98" i="1"/>
  <c r="V98" i="1" s="1"/>
  <c r="U100" i="1"/>
  <c r="V100" i="1" s="1"/>
  <c r="U101" i="1"/>
  <c r="V101" i="1" s="1"/>
  <c r="U103" i="1"/>
  <c r="V103" i="1" s="1"/>
  <c r="U104" i="1"/>
  <c r="V104" i="1" s="1"/>
  <c r="U106" i="1"/>
  <c r="V106" i="1" s="1"/>
  <c r="U108" i="1"/>
  <c r="V108" i="1" s="1"/>
  <c r="U109" i="1"/>
  <c r="V109" i="1" s="1"/>
  <c r="U110" i="1"/>
  <c r="V110" i="1" s="1"/>
  <c r="U111" i="1"/>
  <c r="V111" i="1" s="1"/>
  <c r="U112" i="1"/>
  <c r="V112" i="1" s="1"/>
  <c r="U114" i="1"/>
  <c r="V114" i="1" s="1"/>
  <c r="U116" i="1"/>
  <c r="V116" i="1" s="1"/>
  <c r="U117" i="1"/>
  <c r="V117" i="1" s="1"/>
  <c r="U118" i="1"/>
  <c r="V118" i="1" s="1"/>
  <c r="U119" i="1"/>
  <c r="V119" i="1" s="1"/>
  <c r="U120" i="1"/>
  <c r="V120" i="1" s="1"/>
  <c r="U122" i="1"/>
  <c r="V122" i="1" s="1"/>
  <c r="U124" i="1"/>
  <c r="V124" i="1" s="1"/>
  <c r="U125" i="1"/>
  <c r="V125" i="1" s="1"/>
  <c r="U126" i="1"/>
  <c r="V126" i="1" s="1"/>
  <c r="U127" i="1"/>
  <c r="V127" i="1" s="1"/>
  <c r="U128" i="1"/>
  <c r="V128" i="1" s="1"/>
  <c r="U130" i="1"/>
  <c r="V130" i="1" s="1"/>
  <c r="U132" i="1"/>
  <c r="V132" i="1" s="1"/>
  <c r="U133" i="1"/>
  <c r="V133" i="1" s="1"/>
  <c r="U135" i="1"/>
  <c r="V135" i="1" s="1"/>
  <c r="U136" i="1"/>
  <c r="V136" i="1" s="1"/>
  <c r="U138" i="1"/>
  <c r="V138" i="1" s="1"/>
  <c r="U140" i="1"/>
  <c r="V140" i="1" s="1"/>
  <c r="U141" i="1"/>
  <c r="V141" i="1" s="1"/>
  <c r="U142" i="1"/>
  <c r="V142" i="1" s="1"/>
  <c r="U143" i="1"/>
  <c r="V143" i="1" s="1"/>
  <c r="U144" i="1"/>
  <c r="V144" i="1" s="1"/>
  <c r="U146" i="1"/>
  <c r="V146" i="1" s="1"/>
  <c r="U148" i="1"/>
  <c r="V148" i="1" s="1"/>
  <c r="U149" i="1"/>
  <c r="V149" i="1" s="1"/>
  <c r="U47" i="1"/>
  <c r="V47" i="1" s="1"/>
  <c r="U51" i="1"/>
  <c r="V51" i="1" s="1"/>
  <c r="U55" i="1"/>
  <c r="V55" i="1" s="1"/>
  <c r="U59" i="1"/>
  <c r="V59" i="1" s="1"/>
  <c r="U63" i="1"/>
  <c r="V63" i="1" s="1"/>
  <c r="U44" i="1"/>
  <c r="V44" i="1" s="1"/>
  <c r="U46" i="1"/>
  <c r="V46" i="1" s="1"/>
  <c r="U48" i="1"/>
  <c r="V48" i="1" s="1"/>
  <c r="U50" i="1"/>
  <c r="V50" i="1" s="1"/>
  <c r="U52" i="1"/>
  <c r="V52" i="1" s="1"/>
  <c r="U54" i="1"/>
  <c r="V54" i="1" s="1"/>
  <c r="U56" i="1"/>
  <c r="V56" i="1" s="1"/>
  <c r="U58" i="1"/>
  <c r="V58" i="1" s="1"/>
  <c r="U60" i="1"/>
  <c r="V60" i="1" s="1"/>
  <c r="U62" i="1"/>
  <c r="V62" i="1" s="1"/>
  <c r="U67" i="1"/>
  <c r="V67" i="1" s="1"/>
  <c r="U75" i="1"/>
  <c r="V75" i="1" s="1"/>
  <c r="U83" i="1"/>
  <c r="V83" i="1" s="1"/>
  <c r="U91" i="1"/>
  <c r="V91" i="1" s="1"/>
  <c r="U99" i="1"/>
  <c r="V99" i="1" s="1"/>
  <c r="U107" i="1"/>
  <c r="V107" i="1" s="1"/>
  <c r="U115" i="1"/>
  <c r="V115" i="1" s="1"/>
  <c r="U123" i="1"/>
  <c r="V123" i="1" s="1"/>
  <c r="U134" i="1"/>
  <c r="V134" i="1" s="1"/>
  <c r="U65" i="1"/>
  <c r="V65" i="1" s="1"/>
  <c r="U70" i="1"/>
  <c r="V70" i="1" s="1"/>
  <c r="U73" i="1"/>
  <c r="V73" i="1" s="1"/>
  <c r="U78" i="1"/>
  <c r="V78" i="1" s="1"/>
  <c r="U81" i="1"/>
  <c r="V81" i="1" s="1"/>
  <c r="U86" i="1"/>
  <c r="V86" i="1" s="1"/>
  <c r="U89" i="1"/>
  <c r="V89" i="1" s="1"/>
  <c r="U94" i="1"/>
  <c r="V94" i="1" s="1"/>
  <c r="U97" i="1"/>
  <c r="V97" i="1" s="1"/>
  <c r="U102" i="1"/>
  <c r="V102" i="1" s="1"/>
  <c r="U105" i="1"/>
  <c r="V105" i="1" s="1"/>
  <c r="U113" i="1"/>
  <c r="V113" i="1" s="1"/>
  <c r="U121" i="1"/>
  <c r="V121" i="1" s="1"/>
  <c r="U129" i="1"/>
  <c r="V129" i="1" s="1"/>
  <c r="U137" i="1"/>
  <c r="V137" i="1" s="1"/>
  <c r="U145" i="1"/>
  <c r="V145" i="1" s="1"/>
  <c r="U131" i="1"/>
  <c r="V131" i="1" s="1"/>
  <c r="U139" i="1"/>
  <c r="V139" i="1" s="1"/>
  <c r="U147" i="1"/>
  <c r="V14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2E4E6D9-CE36-4380-8291-AD4525C72B90}" keepAlive="1" name="Query - W0ZC-11" description="Connection to the 'W0ZC-11' query in the workbook." type="5" refreshedVersion="6" background="1" saveData="1">
    <dbPr connection="Provider=Microsoft.Mashup.OleDb.1;Data Source=$Workbook$;Location=W0ZC-11;Extended Properties=&quot;&quot;" command="SELECT * FROM [W0ZC-11]"/>
  </connection>
  <connection id="2" xr16:uid="{2E6B575D-8899-4BEE-A976-96A123E74EF6}" keepAlive="1" name="Query - W0ZC-11 (2)" description="Connection to the 'W0ZC-11 (2)' query in the workbook." type="5" refreshedVersion="6" background="1" saveData="1">
    <dbPr connection="Provider=Microsoft.Mashup.OleDb.1;Data Source=$Workbook$;Location=&quot;W0ZC-11 (2)&quot;;Extended Properties=&quot;&quot;" command="SELECT * FROM [W0ZC-11 (2)]"/>
  </connection>
</connections>
</file>

<file path=xl/sharedStrings.xml><?xml version="1.0" encoding="utf-8"?>
<sst xmlns="http://schemas.openxmlformats.org/spreadsheetml/2006/main" count="466" uniqueCount="178">
  <si>
    <t>Callsign</t>
  </si>
  <si>
    <t>Timestamp</t>
  </si>
  <si>
    <t>Latitude</t>
  </si>
  <si>
    <t>Longitude</t>
  </si>
  <si>
    <t>Altitude</t>
  </si>
  <si>
    <t>Course</t>
  </si>
  <si>
    <t>Speed</t>
  </si>
  <si>
    <t>Sats</t>
  </si>
  <si>
    <t>Vb</t>
  </si>
  <si>
    <t>IAT</t>
  </si>
  <si>
    <t>Press</t>
  </si>
  <si>
    <t>Burst</t>
  </si>
  <si>
    <t>Comments</t>
  </si>
  <si>
    <t>Seconds Elapsed</t>
  </si>
  <si>
    <t>Time Elapsed</t>
  </si>
  <si>
    <t>Dist from Launch (km)</t>
  </si>
  <si>
    <t>Dist from Launch (miles)</t>
  </si>
  <si>
    <t>Altitude (meters)</t>
  </si>
  <si>
    <t>Burst (meters)</t>
  </si>
  <si>
    <t>Vertical Rate (ft/min)</t>
  </si>
  <si>
    <t>Vertical Rate (m/s)</t>
  </si>
  <si>
    <t>3D12</t>
  </si>
  <si>
    <t>Mem</t>
  </si>
  <si>
    <t>W0ZC-11</t>
  </si>
  <si>
    <t>3D11</t>
  </si>
  <si>
    <t>3D11Sats Vb=7.9 IAT=48.5 Press=972.0 Mem=562 GPSL2020</t>
  </si>
  <si>
    <t>3D10</t>
  </si>
  <si>
    <t>3D10Sats Vb=7.8 IAT=43.4 Press=831.9 Mem=562 GPSL2020</t>
  </si>
  <si>
    <t>3D11Sats Vb=7.8 IAT=43.1 Press=809.4 Mem=562 GPSL2020</t>
  </si>
  <si>
    <t>3D11Sats Vb=7.8 IAT=42.9 Press=787.5 Mem=562 GPSL2020</t>
  </si>
  <si>
    <t>3D12Sats Vb=7.8 IAT=42.7 Press=766.1 Mem=562 GPSL2020</t>
  </si>
  <si>
    <t>3D12Sats Vb=7.8 IAT=42.4 Press=744.6 Mem=562 GPSL2020</t>
  </si>
  <si>
    <t>3D12Sats Vb=7.8 IAT=42.2 Press=725.2 Mem=562 GPSL2020</t>
  </si>
  <si>
    <t>3D12Sats Vb=7.8 IAT=41.9 Press=705.0 Mem=562 GPSL2020</t>
  </si>
  <si>
    <t>3D12Sats Vb=7.8 IAT=41.3 Press=684.0 Mem=562 GPSL2020</t>
  </si>
  <si>
    <t>3D11Sats Vb=7.8 IAT=40.9 Press=666.6 Mem=562 GPSL2020</t>
  </si>
  <si>
    <t>3D12Sats Vb=7.8 IAT=40.5 Press=646.1 Mem=562 GPSL2020</t>
  </si>
  <si>
    <t>3D12Sats Vb=7.8 IAT=40.0 Press=622.6 Mem=562 GPSL2020</t>
  </si>
  <si>
    <t>3D12Sats Vb=7.8 IAT=39.2 Press=600.4 Mem=562 GPSL2020</t>
  </si>
  <si>
    <t>3D12Sats Vb=7.8 IAT=37.7 Press=559.7 Mem=562 GPSL2020</t>
  </si>
  <si>
    <t>3D12Sats Vb=7.7 IAT=36.8 Press=537.1 Mem=562 GPSL2020</t>
  </si>
  <si>
    <t>3D12Sats Vb=7.7 IAT=35.7 Press=515.2 Mem=562 GPSL2020</t>
  </si>
  <si>
    <t>3D12Sats Vb=7.7 IAT=34.8 Press=497.5 Mem=562 GPSL2020</t>
  </si>
  <si>
    <t>3D12Sats Vb=7.7 IAT=34.1 Press=481.4 Mem=562 GPSL2020</t>
  </si>
  <si>
    <t>3D12Sats Vb=7.7 IAT=33.3 Press=464.9 Mem=562 GPSL2020</t>
  </si>
  <si>
    <t>3D12Sats Vb=7.7 IAT=31.3 Press=430.4 Mem=562 GPSL2020</t>
  </si>
  <si>
    <t>3D12Sats Vb=7.7 IAT=30.4 Press=416.2 Mem=562 GPSL2020</t>
  </si>
  <si>
    <t>3D12Sats Vb=7.7 IAT=29.7 Press=401.6 Mem=562 GPSL2020</t>
  </si>
  <si>
    <t>3D12Sats Vb=7.7 IAT=28.7 Press=386.5 Mem=562 GPSL2020</t>
  </si>
  <si>
    <t>3D12Sats Vb=7.7 IAT=26.8 Press=357.4 Mem=562 GPSL2020</t>
  </si>
  <si>
    <t>3D12Sats Vb=7.7 IAT=25.7 Press=343.7 Mem=562 GPSL2020</t>
  </si>
  <si>
    <t>3D12Sats Vb=7.7 IAT=24.8 Press=329.4 Mem=562 GPSL2020</t>
  </si>
  <si>
    <t>3D12Sats Vb=7.7 IAT=23.8 Press=316.7 Mem=562 GPSL2020</t>
  </si>
  <si>
    <t>3D12Sats Vb=7.7 IAT=22.7 Press=301.8 Mem=562 GPSL2020</t>
  </si>
  <si>
    <t>3D12Sats Vb=7.7 IAT=21.9 Press=290.6 Mem=562 GPSL2020</t>
  </si>
  <si>
    <t>3D12Sats Vb=7.7 IAT=20.9 Press=279.1 Mem=562 GPSL2020</t>
  </si>
  <si>
    <t>3D12Sats Vb=7.7 IAT=20.0 Press=269.1 Mem=562 GPSL2020</t>
  </si>
  <si>
    <t>3D12Sats Vb=7.7 IAT=18.9 Press=257.7 Mem=562 GPSL2020</t>
  </si>
  <si>
    <t>3D12Sats Vb=7.7 IAT=17.9 Press=246.8 Mem=562 GPSL2020</t>
  </si>
  <si>
    <t>3D12Sats Vb=7.7 IAT=16.9 Press=236.4 Mem=562 GPSL2020</t>
  </si>
  <si>
    <t>3D12Sats Vb=7.7 IAT=16.0 Press=226.4 Mem=562 GPSL2020</t>
  </si>
  <si>
    <t>3D12Sats Vb=7.7 IAT=15.1 Press=217.1 Mem=562 GPSL2020</t>
  </si>
  <si>
    <t>3D12Sats Vb=7.7 IAT=14.1 Press=207.4 Mem=562 GPSL2020</t>
  </si>
  <si>
    <t>3D12Sats Vb=7.7 IAT=13.2 Press=198.8 Mem=562 GPSL2020</t>
  </si>
  <si>
    <t>3D12Sats Vb=7.7 IAT=12.3 Press=191.3 Mem=562 GPSL2020</t>
  </si>
  <si>
    <t>3D12Sats Vb=7.6 IAT=11.3 Press=181.9 Mem=562 GPSL2020</t>
  </si>
  <si>
    <t>3D12Sats Vb=7.6 IAT=10.5 Press=175.4 Mem=562 GPSL2020</t>
  </si>
  <si>
    <t>3D12Sats Vb=7.6 IAT=9.6 Press=168.6 Mem=562 GPSL2020</t>
  </si>
  <si>
    <t>3D12Sats Vb=7.6 IAT=9.0 Press=162.7 Mem=562 GPSL2020</t>
  </si>
  <si>
    <t>3D12Sats Vb=7.6 IAT=8.4 Press=156.7 Mem=562 GPSL2020</t>
  </si>
  <si>
    <t>3D12Sats Vb=7.6 IAT=7.8 Press=150.3 Mem=562 GPSL2020</t>
  </si>
  <si>
    <t>3D11Sats Vb=7.6 IAT=7.3 Press=143.4 Mem=562 GPSL2020</t>
  </si>
  <si>
    <t>3D12Sats Vb=7.6 IAT=6.7 Press=136.6 Mem=562 GPSL2020</t>
  </si>
  <si>
    <t>3D12Sats Vb=7.6 IAT=6.1 Press=129.4 Mem=562 GPSL2020</t>
  </si>
  <si>
    <t>3D11Sats Vb=7.6 IAT=5.5 Press=122.7 Mem=562 GPSL2020</t>
  </si>
  <si>
    <t>3D10Sats Vb=7.6 IAT=4.9 Press=116.4 Mem=562 GPSL2020</t>
  </si>
  <si>
    <t>3D9</t>
  </si>
  <si>
    <t>3D9Sats Vb=7.6 IAT=4.3 Press=109.1 Mem=562 GPSL2020</t>
  </si>
  <si>
    <t>3D10Sats Vb=7.6 IAT=3.6 Press=105.0 Mem=562 GPSL2020</t>
  </si>
  <si>
    <t>3D10Sats Vb=7.6 IAT=3.0 Press=100.6 Mem=562 GPSL2020</t>
  </si>
  <si>
    <t>3D10Sats Vb=7.6 IAT=2.6 Press=96.5 Mem=562 GPSL2020</t>
  </si>
  <si>
    <t>3D10Sats Vb=7.6 IAT=2.4 Press=92.4 Mem=562 GPSL2020</t>
  </si>
  <si>
    <t>3D10Sats Vb=7.6 IAT=2.3 Press=88.5 Mem=562 GPSL2020</t>
  </si>
  <si>
    <t>3D10Sats Vb=7.6 IAT=2.3 Press=85.2 Mem=562 GPSL2020</t>
  </si>
  <si>
    <t>3D9Sats Vb=7.6 IAT=2.3 Press=81.9 Mem=562 GPSL2020</t>
  </si>
  <si>
    <t>3D10Sats Vb=7.6 IAT=2.3 Press=78.7 Mem=562 GPSL2020</t>
  </si>
  <si>
    <t>3D10Sats Vb=7.6 IAT=2.5 Press=75.9 Mem=562 GPSL2020</t>
  </si>
  <si>
    <t>3D10Sats Vb=7.6 IAT=2.6 Press=73.0 Mem=562 GPSL2020</t>
  </si>
  <si>
    <t>3D10Sats Vb=7.6 IAT=2.7 Press=70.2 Mem=562 GPSL2020</t>
  </si>
  <si>
    <t>3D9Sats Vb=7.6 IAT=3.4 Press=62.0 Mem=562 GPSL2020</t>
  </si>
  <si>
    <t>3D9Sats Vb=7.6 IAT=3.7 Press=59.5 Mem=562 GPSL2020</t>
  </si>
  <si>
    <t>3D10Sats Vb=7.6 IAT=4.1 Press=57.1 Mem=562 GPSL2020</t>
  </si>
  <si>
    <t>3D8</t>
  </si>
  <si>
    <t>3D8Sats Vb=7.6 IAT=4.6 Press=54.8 Mem=562 GPSL2020</t>
  </si>
  <si>
    <t>3D8Sats Vb=7.6 IAT=5.4 Press=50.6 Mem=562 GPSL2020</t>
  </si>
  <si>
    <t>3D8Sats Vb=7.6 IAT=5.9 Press=48.4 Mem=562 GPSL2020</t>
  </si>
  <si>
    <t>3D8Sats Vb=7.6 IAT=6.4 Press=46.5 Mem=562 GPSL2020</t>
  </si>
  <si>
    <t>3D8Sats Vb=7.6 IAT=6.9 Press=44.8 Mem=562 GPSL2020</t>
  </si>
  <si>
    <t>3D8Sats Vb=7.6 IAT=7.6 Press=43.0 Mem=562 GPSL2020</t>
  </si>
  <si>
    <t>3D8Sats Vb=7.6 IAT=8.1 Press=41.2 Mem=562 GPSL2020</t>
  </si>
  <si>
    <t>3D8Sats Vb=7.5 IAT=8.8 Press=39.6 Mem=562 GPSL2020</t>
  </si>
  <si>
    <t>3D8Sats Vb=7.5 IAT=9.5 Press=38.0 Mem=562 GPSL2020</t>
  </si>
  <si>
    <t>3D8Sats Vb=7.5 IAT=10.3 Press=36.5 Mem=562 GPSL2020</t>
  </si>
  <si>
    <t>3D8Sats Vb=7.5 IAT=11.1 Press=35.1 Mem=562 GPSL2020</t>
  </si>
  <si>
    <t>3D8Sats Vb=7.5 IAT=11.8 Press=33.8 Mem=562 GPSL2020</t>
  </si>
  <si>
    <t>3D8Sats Vb=7.5 IAT=12.6 Press=32.6 Mem=562 GPSL2020</t>
  </si>
  <si>
    <t>3D8Sats Vb=7.5 IAT=13.3 Press=31.4 Mem=562 GPSL2020</t>
  </si>
  <si>
    <t>3D7</t>
  </si>
  <si>
    <t>3D7Sats Vb=7.5 IAT=14.0 Press=30.2 Mem=562 GPSL2020</t>
  </si>
  <si>
    <t>3D7Sats Vb=7.5 IAT=14.7 Press=29.1 Mem=562 GPSL2020</t>
  </si>
  <si>
    <t>3D7Sats Vb=7.5 IAT=15.6 Press=27.9 Mem=562 GPSL2020</t>
  </si>
  <si>
    <t>3D7Sats Vb=7.5 IAT=16.4 Press=26.9 Mem=562 GPSL2020</t>
  </si>
  <si>
    <t>3D7Sats Vb=7.5 IAT=17.2 Press=25.8 Mem=562 GPSL2020</t>
  </si>
  <si>
    <t>3D7Sats Vb=7.5 IAT=18.0 Press=24.8 Mem=562 GPSL2020</t>
  </si>
  <si>
    <t>3D7Sats Vb=7.5 IAT=18.7 Press=23.8 Mem=562 GPSL2020</t>
  </si>
  <si>
    <t>3D7Sats Vb=7.5 IAT=19.5 Press=23.0 Mem=562 GPSL2020</t>
  </si>
  <si>
    <t>3D7Sats Vb=7.5 IAT=20.1 Press=22.1 Mem=562 GPSL2020</t>
  </si>
  <si>
    <t>3D7Sats Vb=7.5 IAT=20.7 Press=21.2 Mem=562 GPSL2020</t>
  </si>
  <si>
    <t>3D7Sats Vb=7.5 IAT=21.4 Press=20.3 Mem=562 GPSL2020</t>
  </si>
  <si>
    <t>3D7Sats Vb=7.5 IAT=22.1 Press=19.4 Mem=562 GPSL2020</t>
  </si>
  <si>
    <t>3D8Sats Vb=7.5 IAT=22.8 Press=18.7 Mem=562 GPSL2020</t>
  </si>
  <si>
    <t>3D8Sats Vb=7.5 IAT=23.5 Press=18.1 Mem=562 GPSL2020</t>
  </si>
  <si>
    <t>3D7Sats Vb=7.5 IAT=24.1 Press=17.5 Mem=562 GPSL2020</t>
  </si>
  <si>
    <t>3D8Sats Vb=7.5 IAT=24.8 Press=16.9 Mem=562 GPSL2020</t>
  </si>
  <si>
    <t>3D8Sats Vb=7.5 IAT=25.4 Press=16.4 Mem=562 GPSL2020</t>
  </si>
  <si>
    <t>3D8Sats Vb=7.5 IAT=26.1 Press=15.8 Mem=562 GPSL2020</t>
  </si>
  <si>
    <t>3D8Sats Vb=7.5 IAT=26.8 Press=15.3 Mem=562 GPSL2020</t>
  </si>
  <si>
    <t>3D8Sats Vb=7.5 IAT=27.5 Press=14.8 Mem=562 GPSL2020</t>
  </si>
  <si>
    <t>3D8Sats Vb=7.5 IAT=28.1 Press=16.9 Burst=099810 Mem=562 GPSL2020</t>
  </si>
  <si>
    <t>3D8Sats Vb=7.5 IAT=28.4 Press=22.2 Burst=099810 Mem=562 GPSL2020</t>
  </si>
  <si>
    <t>3D8Sats Vb=7.5 IAT=28.2 Press=35.2 Burst=099810 Mem=562 GPSL2020</t>
  </si>
  <si>
    <t>3D8Sats Vb=7.5 IAT=26.8 Press=52.6 Burst=099810 Mem=562 GPSL2020</t>
  </si>
  <si>
    <t>3D8Sats Vb=7.5 IAT=25.9 Press=62.6 Burst=099810 Mem=562 GPSL2020</t>
  </si>
  <si>
    <t>3D8Sats Vb=7.5 IAT=24.8 Press=73.9 Burst=099810 Mem=562 GPSL2020</t>
  </si>
  <si>
    <t>3D8Sats Vb=7.5 IAT=23.6 Press=86.2 Burst=099810 Mem=562 GPSL2020</t>
  </si>
  <si>
    <t>3D8Sats Vb=7.5 IAT=22.3 Press=99.4 Burst=099810 Mem=562 GPSL2020</t>
  </si>
  <si>
    <t>3D8Sats Vb=7.5 IAT=21.0 Press=113.0 Burst=099810 Mem=562 GPSL2020</t>
  </si>
  <si>
    <t>3D8Sats Vb=7.5 IAT=19.6 Press=127.7 Burst=099810 Mem=562 GPSL2020</t>
  </si>
  <si>
    <t>3D8Sats Vb=7.5 IAT=18.1 Press=143.3 Burst=099810 Mem=562 GPSL2020</t>
  </si>
  <si>
    <t>3D8Sats Vb=7.5 IAT=16.7 Press=159.4 Burst=099810 Mem=562 GPSL2020</t>
  </si>
  <si>
    <t>3D8Sats Vb=7.5 IAT=15.2 Press=176.0 Burst=099810 Mem=562 GPSL2020</t>
  </si>
  <si>
    <t>3D8Sats Vb=7.5 IAT=13.9 Press=193.3 Burst=099810 Mem=562 GPSL2020</t>
  </si>
  <si>
    <t>3D7Sats Vb=7.5 IAT=12.6 Press=211.4 Burst=099810 Mem=562 GPSL2020</t>
  </si>
  <si>
    <t>3D8Sats Vb=7.5 IAT=11.4 Press=229.7 Burst=099810 Mem=562 GPSL2020</t>
  </si>
  <si>
    <t>3D7Sats Vb=7.5 IAT=10.2 Press=249.0 Burst=099810 Mem=562 GPSL2020</t>
  </si>
  <si>
    <t>3D8Sats Vb=7.5 IAT=9.2 Press=268.7 Burst=099810 Mem=562 GPSL2020</t>
  </si>
  <si>
    <t>3D7Sats Vb=7.5 IAT=8.2 Press=289.1 Burst=099810 Mem=562 GPSL2020</t>
  </si>
  <si>
    <t>3D7Sats Vb=7.5 IAT=7.3 Press=310.2 Burst=099810 Mem=562 GPSL2020</t>
  </si>
  <si>
    <t>3D7Sats Vb=7.5 IAT=6.6 Press=330.8 Burst=099810 Mem=562 GPSL2020</t>
  </si>
  <si>
    <t>3D6</t>
  </si>
  <si>
    <t>3D6Sats Vb=7.5 IAT=5.8 Press=352.0 Burst=099810 Mem=562 GPSL2020</t>
  </si>
  <si>
    <t>3D6Sats Vb=7.5 IAT=5.1 Press=372.6 Burst=099810 Mem=562 GPSL2020</t>
  </si>
  <si>
    <t>3D7Sats Vb=7.5 IAT=4.7 Press=394.2 Burst=099810 Mem=562 GPSL2020</t>
  </si>
  <si>
    <t>3D7Sats Vb=7.5 IAT=4.0 Press=416.8 Burst=099810 Mem=562 GPSL2020</t>
  </si>
  <si>
    <t>3D7Sats Vb=7.5 IAT=3.7 Press=439.7 Burst=099810 Mem=562 GPSL2020</t>
  </si>
  <si>
    <t>3D7Sats Vb=7.5 IAT=3.2 Press=463.7 Burst=099810 Mem=562 GPSL2020</t>
  </si>
  <si>
    <t>3D7Sats Vb=7.5 IAT=3.0 Press=487.6 Burst=099810 Mem=562 GPSL2020</t>
  </si>
  <si>
    <t>3D7Sats Vb=7.5 IAT=3.0 Press=510.8 Burst=099810 Mem=562 GPSL2020</t>
  </si>
  <si>
    <t>3D7Sats Vb=7.5 IAT=2.9 Press=535.1 Burst=099810 Mem=562 GPSL2020</t>
  </si>
  <si>
    <t>3D7Sats Vb=7.5 IAT=3.4 Press=557.1 Burst=099810 Mem=562 GPSL2020</t>
  </si>
  <si>
    <t>3D7Sats Vb=7.5 IAT=3.9 Press=580.4 Burst=099810 Mem=562 GPSL2020</t>
  </si>
  <si>
    <t>3D7Sats Vb=7.5 IAT=4.4 Press=602.2 Burst=099810 Mem=562 GPSL2020</t>
  </si>
  <si>
    <t>3D7Sats Vb=7.4 IAT=5.3 Press=624.8 Burst=099810 Mem=562 GPSL2020</t>
  </si>
  <si>
    <t>3D7Sats Vb=7.4 IAT=5.9 Press=643.7 Burst=099810 Mem=562 GPSL2020</t>
  </si>
  <si>
    <t>3D7Sats Vb=7.4 IAT=6.7 Press=662.4 Burst=099810 Mem=562 GPSL2020</t>
  </si>
  <si>
    <t>3D6Sats Vb=7.4 IAT=7.7 Press=682.5 Burst=099810 Mem=562 GPSL2020</t>
  </si>
  <si>
    <t>3D6Sats Vb=7.4 IAT=8.9 Press=702.9 Burst=099810 Mem=562 GPSL2020</t>
  </si>
  <si>
    <t>3D7Sats Vb=7.5 IAT=10.2 Press=723.2 Burst=099810 Mem=562 GPSL2020</t>
  </si>
  <si>
    <t>3D7Sats Vb=7.5 IAT=13.0 Press=763.1 Burst=099810 Mem=562 GPSL2020</t>
  </si>
  <si>
    <t>3D7Sats Vb=7.5 IAT=14.3 Press=782.0 Burst=099810 Mem=562 GPSL2020</t>
  </si>
  <si>
    <t>3D7Sats Vb=7.5 IAT=15.7 Press=802.3 Burst=099810 Mem=562 GPSL2020</t>
  </si>
  <si>
    <t>3D7Sats Vb=7.5 IAT=16.8 Press=825.8 Burst=099810 Mem=562 GPSL2020</t>
  </si>
  <si>
    <t>3D7Sats Vb=7.5 IAT=18.0 Press=848.3 Burst=099810 Mem=562 GPSL2020</t>
  </si>
  <si>
    <t>3D6Sats Vb=7.5 IAT=19.1 Press=870.4 Burst=099810 Mem=562 GPSL2020</t>
  </si>
  <si>
    <t>3D7Sats Vb=7.5 IAT=20.3 Press=895.3 Burst=099810 Mem=562 GPSL2020</t>
  </si>
  <si>
    <t>3D7Sats Vb=7.5 IAT=21.3 Press=920.3 Burst=099810 Mem=562 GPSL2020</t>
  </si>
  <si>
    <t>3D7Sats Vb=7.5 IAT=22.7 Press=947.1 Burst=099810 Mem=562 GPSL2020</t>
  </si>
  <si>
    <t>3D7Sats Vb=7.5 IAT=24.0 Press=972.8 Burst=099810 Mem=562 GPSL2020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</si>
</sst>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numFmt numFmtId="2" formatCode="0.0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26" formatCode="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8B507400-1E09-49A4-AB53-70543392CEA1}" autoFormatId="16" applyNumberFormats="0" applyBorderFormats="0" applyFontFormats="0" applyPatternFormats="0" applyAlignmentFormats="0" applyWidthHeightFormats="0">
  <queryTableRefresh nextId="34" unboundColumnsRight="8">
    <queryTableFields count="22">
      <queryTableField id="1" name="Callsign" tableColumnId="1"/>
      <queryTableField id="2" name="Timestamp" tableColumnId="2"/>
      <queryTableField id="3" name="Latitude" tableColumnId="3"/>
      <queryTableField id="4" name="Longitude" tableColumnId="4"/>
      <queryTableField id="5" name="Altitude" tableColumnId="5"/>
      <queryTableField id="6" name="Course" tableColumnId="6"/>
      <queryTableField id="7" name="Speed" tableColumnId="7"/>
      <queryTableField id="8" name="Sats" tableColumnId="8"/>
      <queryTableField id="9" name="Vb" tableColumnId="9"/>
      <queryTableField id="10" name="IAT" tableColumnId="10"/>
      <queryTableField id="11" name="Press" tableColumnId="11"/>
      <queryTableField id="33" dataBound="0" tableColumnId="12"/>
      <queryTableField id="15" name="Burst" tableColumnId="15"/>
      <queryTableField id="16" name="Comments" tableColumnId="16"/>
      <queryTableField id="25" dataBound="0" tableColumnId="25"/>
      <queryTableField id="26" dataBound="0" tableColumnId="26"/>
      <queryTableField id="27" dataBound="0" tableColumnId="27"/>
      <queryTableField id="28" dataBound="0" tableColumnId="28"/>
      <queryTableField id="29" dataBound="0" tableColumnId="29"/>
      <queryTableField id="30" dataBound="0" tableColumnId="30"/>
      <queryTableField id="31" dataBound="0" tableColumnId="31"/>
      <queryTableField id="32" dataBound="0" tableColumnId="32"/>
    </queryTableFields>
    <queryTableDeletedFields count="3">
      <deletedField name="Li"/>
      <deletedField name="Lv"/>
      <deletedField name="Lu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1BCC4D-411D-4053-8FD6-00B38A8B4F77}" name="W0ZC_114" displayName="W0ZC_114" ref="A1:V149" tableType="queryTable" totalsRowShown="0">
  <autoFilter ref="A1:V149" xr:uid="{FB56F97C-F94F-4B70-9872-15ED9E65E07B}"/>
  <tableColumns count="22">
    <tableColumn id="1" xr3:uid="{0FC4F0CE-00BB-4F0B-8710-0D2DA7748EE0}" uniqueName="1" name="Callsign" queryTableFieldId="1" dataDxfId="11"/>
    <tableColumn id="2" xr3:uid="{69CA5AD3-C8AD-4039-AE41-D5314A7F9A9B}" uniqueName="2" name="Timestamp" queryTableFieldId="2" dataDxfId="10"/>
    <tableColumn id="3" xr3:uid="{79A9BF09-9DD2-405E-A791-7441EA7C09B2}" uniqueName="3" name="Latitude" queryTableFieldId="3"/>
    <tableColumn id="4" xr3:uid="{4BE87118-3BB4-4866-8923-CF214E6E4569}" uniqueName="4" name="Longitude" queryTableFieldId="4"/>
    <tableColumn id="5" xr3:uid="{AD7ADDC7-0472-472F-ADCB-F12999146BC7}" uniqueName="5" name="Altitude" queryTableFieldId="5"/>
    <tableColumn id="6" xr3:uid="{F54422FC-5C4B-4517-A414-57E1F3FCE120}" uniqueName="6" name="Course" queryTableFieldId="6"/>
    <tableColumn id="7" xr3:uid="{0C8BDEBF-C4C3-4B05-AAFC-BBD3A7D9DED4}" uniqueName="7" name="Speed" queryTableFieldId="7"/>
    <tableColumn id="8" xr3:uid="{E1E510D6-4979-469D-90B3-E779B3651919}" uniqueName="8" name="Sats" queryTableFieldId="8" dataDxfId="9"/>
    <tableColumn id="9" xr3:uid="{B27A88D3-D98D-4A2B-999E-A7D4221147F4}" uniqueName="9" name="Vb" queryTableFieldId="9"/>
    <tableColumn id="10" xr3:uid="{812C832D-5D06-44D5-BCE7-CF773F44E2FC}" uniqueName="10" name="IAT" queryTableFieldId="10"/>
    <tableColumn id="11" xr3:uid="{77EEE32C-1E5C-49C8-B9C3-B051CF90867A}" uniqueName="11" name="Press" queryTableFieldId="11"/>
    <tableColumn id="12" xr3:uid="{E9C7844A-27A7-4352-8430-82D1087FDC1D}" uniqueName="12" name="Mem" queryTableFieldId="33"/>
    <tableColumn id="15" xr3:uid="{0DAA040D-4C73-41D0-8C4E-2B20802365A9}" uniqueName="15" name="Burst" queryTableFieldId="15"/>
    <tableColumn id="16" xr3:uid="{C9073BEA-4AA6-4677-BF19-AC6355255D69}" uniqueName="16" name="Comments" queryTableFieldId="16" dataDxfId="8"/>
    <tableColumn id="25" xr3:uid="{BD96BD4C-BDB9-4971-8857-3D6B7C9E67E4}" uniqueName="25" name="Seconds Elapsed" queryTableFieldId="25" dataDxfId="7">
      <calculatedColumnFormula>($B2-$B$2) *86400</calculatedColumnFormula>
    </tableColumn>
    <tableColumn id="26" xr3:uid="{762A1FB2-B4DD-4F19-BF26-8DB5966BA12B}" uniqueName="26" name="Time Elapsed" queryTableFieldId="26" dataDxfId="6">
      <calculatedColumnFormula>($B2-$B$2)</calculatedColumnFormula>
    </tableColumn>
    <tableColumn id="27" xr3:uid="{908FEFF2-33AB-4DFF-B629-2B46F242807D}" uniqueName="27" name="Dist from Launch (km)" queryTableFieldId="27" dataDxfId="5">
      <calculatedColumnFormula>ACOS(COS(RADIANS(90-$C$2)) *COS(RADIANS(90-$C2)) +SIN(RADIANS(90-$C$2)) *SIN(RADIANS(90-$C2)) *COS(RADIANS($D$2-$D2))) *6371</calculatedColumnFormula>
    </tableColumn>
    <tableColumn id="28" xr3:uid="{9ABDC2A2-1294-45D3-868F-DF4F86D71398}" uniqueName="28" name="Dist from Launch (miles)" queryTableFieldId="28" dataDxfId="4">
      <calculatedColumnFormula>$Q2 * 0.6213</calculatedColumnFormula>
    </tableColumn>
    <tableColumn id="29" xr3:uid="{49F4B74B-DABD-415A-8D4A-1B2A124642E0}" uniqueName="29" name="Altitude (meters)" queryTableFieldId="29" dataDxfId="3">
      <calculatedColumnFormula>$E2 / 3.2808</calculatedColumnFormula>
    </tableColumn>
    <tableColumn id="30" xr3:uid="{DBE2C8E6-4F7A-4A9E-AB61-7522D9BEF99A}" uniqueName="30" name="Burst (meters)" queryTableFieldId="30" dataDxfId="2">
      <calculatedColumnFormula>$M2 / 3.2808</calculatedColumnFormula>
    </tableColumn>
    <tableColumn id="31" xr3:uid="{7684EEA8-9B85-409E-8781-FC6F5C9B7454}" uniqueName="31" name="Vertical Rate (ft/min)" queryTableFieldId="31" dataDxfId="1">
      <calculatedColumnFormula>IF($E2&gt;$E1,($E2-$E$2) / ($O2/60),($E2-$E1) / (($O2-$O1)/60))</calculatedColumnFormula>
    </tableColumn>
    <tableColumn id="32" xr3:uid="{BAF29C4F-C6F9-4D4B-8536-B2747655E182}" uniqueName="32" name="Vertical Rate (m/s)" queryTableFieldId="32" dataDxfId="0">
      <calculatedColumnFormula>$U2 / 3.2808 / 60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9"/>
  <sheetViews>
    <sheetView tabSelected="1" topLeftCell="C1" workbookViewId="0">
      <pane ySplit="1" topLeftCell="A86" activePane="bottomLeft" state="frozen"/>
      <selection pane="bottomLeft" activeCell="V9" sqref="V9:V98"/>
    </sheetView>
  </sheetViews>
  <sheetFormatPr defaultRowHeight="15" x14ac:dyDescent="0.25"/>
  <cols>
    <col min="1" max="1" width="9.5703125" bestFit="1" customWidth="1"/>
    <col min="2" max="2" width="12.5703125" bestFit="1" customWidth="1"/>
    <col min="3" max="3" width="12" bestFit="1" customWidth="1"/>
    <col min="4" max="4" width="12.7109375" bestFit="1" customWidth="1"/>
    <col min="5" max="5" width="9.85546875" bestFit="1" customWidth="1"/>
    <col min="6" max="6" width="9" bestFit="1" customWidth="1"/>
    <col min="7" max="7" width="8.42578125" bestFit="1" customWidth="1"/>
    <col min="8" max="8" width="6.7109375" bestFit="1" customWidth="1"/>
    <col min="9" max="9" width="5.5703125" bestFit="1" customWidth="1"/>
    <col min="10" max="10" width="6" bestFit="1" customWidth="1"/>
    <col min="11" max="11" width="7.5703125" bestFit="1" customWidth="1"/>
    <col min="12" max="12" width="7.5703125" customWidth="1"/>
    <col min="13" max="13" width="7.5703125" bestFit="1" customWidth="1"/>
    <col min="14" max="14" width="67.7109375" bestFit="1" customWidth="1"/>
    <col min="15" max="15" width="11.28515625" style="4" bestFit="1" customWidth="1"/>
    <col min="16" max="16" width="11.28515625" bestFit="1" customWidth="1"/>
    <col min="17" max="17" width="22.85546875" style="5" customWidth="1"/>
    <col min="18" max="18" width="11.28515625" style="5" bestFit="1" customWidth="1"/>
    <col min="19" max="20" width="12" style="5" bestFit="1" customWidth="1"/>
    <col min="21" max="21" width="10" style="4" bestFit="1" customWidth="1"/>
    <col min="22" max="22" width="12" style="5" bestFit="1" customWidth="1"/>
  </cols>
  <sheetData>
    <row r="1" spans="1:22" ht="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22</v>
      </c>
      <c r="M1" t="s">
        <v>11</v>
      </c>
      <c r="N1" t="s">
        <v>12</v>
      </c>
      <c r="O1" s="1" t="s">
        <v>13</v>
      </c>
      <c r="P1" s="2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1" t="s">
        <v>19</v>
      </c>
      <c r="V1" s="3" t="s">
        <v>20</v>
      </c>
    </row>
    <row r="2" spans="1:22" x14ac:dyDescent="0.25">
      <c r="A2" t="s">
        <v>23</v>
      </c>
      <c r="B2" s="7">
        <v>0.57732638888888888</v>
      </c>
      <c r="C2">
        <v>41.230333333333</v>
      </c>
      <c r="D2">
        <v>-95.608333333332993</v>
      </c>
      <c r="E2">
        <v>1257</v>
      </c>
      <c r="F2">
        <v>0</v>
      </c>
      <c r="G2">
        <v>0</v>
      </c>
      <c r="H2" t="s">
        <v>24</v>
      </c>
      <c r="I2">
        <v>7.9</v>
      </c>
      <c r="J2">
        <v>48.5</v>
      </c>
      <c r="K2">
        <v>972</v>
      </c>
      <c r="L2">
        <v>562</v>
      </c>
      <c r="M2">
        <v>0</v>
      </c>
      <c r="N2" t="s">
        <v>25</v>
      </c>
      <c r="O2" s="4">
        <f t="shared" ref="O2:O65" si="0">($B2-$B$2) *86400</f>
        <v>0</v>
      </c>
      <c r="P2" s="6">
        <f t="shared" ref="P2:P65" si="1">($B2-$B$2)</f>
        <v>0</v>
      </c>
      <c r="Q2" s="5">
        <f t="shared" ref="Q2:Q65" si="2">ACOS(COS(RADIANS(90-$C$2)) *COS(RADIANS(90-$C2)) +SIN(RADIANS(90-$C$2)) *SIN(RADIANS(90-$C2)) *COS(RADIANS($D$2-$D2))) *6371</f>
        <v>0</v>
      </c>
      <c r="R2" s="5">
        <f t="shared" ref="R2:R33" si="3">$Q2 * 0.6213</f>
        <v>0</v>
      </c>
      <c r="S2" s="5">
        <f t="shared" ref="S2:S65" si="4">$E2 / 3.2808</f>
        <v>383.13825896122893</v>
      </c>
      <c r="T2" s="5">
        <f>$M2 / 3.2808</f>
        <v>0</v>
      </c>
      <c r="U2" s="4" t="e">
        <f t="shared" ref="U2:U33" si="5">IF($E2&gt;$E1,($E2-$E$2) / ($O2/60),($E2-$E1) / (($O2-$O1)/60))</f>
        <v>#VALUE!</v>
      </c>
      <c r="V2" s="5" t="e">
        <f t="shared" ref="V2:V65" si="6">$U2 / 3.2808 / 60</f>
        <v>#VALUE!</v>
      </c>
    </row>
    <row r="3" spans="1:22" x14ac:dyDescent="0.25">
      <c r="A3" t="s">
        <v>23</v>
      </c>
      <c r="B3" s="7">
        <v>0.58704861111111117</v>
      </c>
      <c r="C3">
        <v>41.214666666667</v>
      </c>
      <c r="D3">
        <v>-95.581000000000003</v>
      </c>
      <c r="E3">
        <v>5665</v>
      </c>
      <c r="F3">
        <v>117</v>
      </c>
      <c r="G3">
        <v>27</v>
      </c>
      <c r="H3" t="s">
        <v>26</v>
      </c>
      <c r="I3">
        <v>7.8</v>
      </c>
      <c r="J3">
        <v>43.4</v>
      </c>
      <c r="K3">
        <v>831.9</v>
      </c>
      <c r="L3">
        <v>562</v>
      </c>
      <c r="M3">
        <v>0</v>
      </c>
      <c r="N3" t="s">
        <v>27</v>
      </c>
      <c r="O3" s="4">
        <f t="shared" si="0"/>
        <v>840.00000000000659</v>
      </c>
      <c r="P3" s="6">
        <f t="shared" si="1"/>
        <v>9.7222222222222987E-3</v>
      </c>
      <c r="Q3" s="5">
        <f t="shared" si="2"/>
        <v>2.8741560652709195</v>
      </c>
      <c r="R3" s="5">
        <f t="shared" si="3"/>
        <v>1.7857131633528223</v>
      </c>
      <c r="S3" s="5">
        <f t="shared" si="4"/>
        <v>1726.7129968300414</v>
      </c>
      <c r="T3" s="5">
        <f t="shared" ref="T3:T66" si="7">$M3 / 3.2808</f>
        <v>0</v>
      </c>
      <c r="U3" s="4">
        <f t="shared" si="5"/>
        <v>314.85714285714039</v>
      </c>
      <c r="V3" s="5">
        <f t="shared" si="6"/>
        <v>1.5994937355580976</v>
      </c>
    </row>
    <row r="4" spans="1:22" x14ac:dyDescent="0.25">
      <c r="A4" t="s">
        <v>23</v>
      </c>
      <c r="B4" s="7">
        <v>0.58753472222222225</v>
      </c>
      <c r="C4">
        <v>41.211500000000001</v>
      </c>
      <c r="D4">
        <v>-95.575333333333006</v>
      </c>
      <c r="E4">
        <v>6453</v>
      </c>
      <c r="F4">
        <v>123</v>
      </c>
      <c r="G4">
        <v>28</v>
      </c>
      <c r="H4" t="s">
        <v>24</v>
      </c>
      <c r="I4">
        <v>7.8</v>
      </c>
      <c r="J4">
        <v>43.1</v>
      </c>
      <c r="K4">
        <v>809.4</v>
      </c>
      <c r="L4">
        <v>562</v>
      </c>
      <c r="M4">
        <v>0</v>
      </c>
      <c r="N4" t="s">
        <v>28</v>
      </c>
      <c r="O4" s="4">
        <f t="shared" si="0"/>
        <v>882.00000000000364</v>
      </c>
      <c r="P4" s="6">
        <f t="shared" si="1"/>
        <v>1.0208333333333375E-2</v>
      </c>
      <c r="Q4" s="5">
        <f t="shared" si="2"/>
        <v>3.4645989931140386</v>
      </c>
      <c r="R4" s="5">
        <f t="shared" si="3"/>
        <v>2.1525553544217519</v>
      </c>
      <c r="S4" s="5">
        <f t="shared" si="4"/>
        <v>1966.8983174835405</v>
      </c>
      <c r="T4" s="5">
        <f t="shared" si="7"/>
        <v>0</v>
      </c>
      <c r="U4" s="4">
        <f t="shared" si="5"/>
        <v>353.46938775510057</v>
      </c>
      <c r="V4" s="5">
        <f t="shared" si="6"/>
        <v>1.795646324855221</v>
      </c>
    </row>
    <row r="5" spans="1:22" x14ac:dyDescent="0.25">
      <c r="A5" t="s">
        <v>23</v>
      </c>
      <c r="B5" s="7">
        <v>0.58802083333333333</v>
      </c>
      <c r="C5">
        <v>41.208333333333002</v>
      </c>
      <c r="D5">
        <v>-95.568833333333004</v>
      </c>
      <c r="E5">
        <v>7212</v>
      </c>
      <c r="F5">
        <v>129</v>
      </c>
      <c r="G5">
        <v>39</v>
      </c>
      <c r="H5" t="s">
        <v>24</v>
      </c>
      <c r="I5">
        <v>7.8</v>
      </c>
      <c r="J5">
        <v>42.9</v>
      </c>
      <c r="K5">
        <v>787.5</v>
      </c>
      <c r="L5">
        <v>562</v>
      </c>
      <c r="M5">
        <v>0</v>
      </c>
      <c r="N5" t="s">
        <v>29</v>
      </c>
      <c r="O5" s="4">
        <f t="shared" si="0"/>
        <v>924.00000000000057</v>
      </c>
      <c r="P5" s="6">
        <f t="shared" si="1"/>
        <v>1.0694444444444451E-2</v>
      </c>
      <c r="Q5" s="5">
        <f t="shared" si="2"/>
        <v>4.1108744692114092</v>
      </c>
      <c r="R5" s="5">
        <f t="shared" si="3"/>
        <v>2.5540863077210485</v>
      </c>
      <c r="S5" s="5">
        <f t="shared" si="4"/>
        <v>2198.2443306510604</v>
      </c>
      <c r="T5" s="5">
        <f t="shared" si="7"/>
        <v>0</v>
      </c>
      <c r="U5" s="4">
        <f t="shared" si="5"/>
        <v>386.68831168831144</v>
      </c>
      <c r="V5" s="5">
        <f t="shared" si="6"/>
        <v>1.9644005104868296</v>
      </c>
    </row>
    <row r="6" spans="1:22" x14ac:dyDescent="0.25">
      <c r="A6" t="s">
        <v>23</v>
      </c>
      <c r="B6" s="7">
        <v>0.58850694444444451</v>
      </c>
      <c r="C6">
        <v>41.205333333333002</v>
      </c>
      <c r="D6">
        <v>-95.561999999999998</v>
      </c>
      <c r="E6">
        <v>7977</v>
      </c>
      <c r="F6">
        <v>126</v>
      </c>
      <c r="G6">
        <v>36</v>
      </c>
      <c r="H6" t="s">
        <v>21</v>
      </c>
      <c r="I6">
        <v>7.8</v>
      </c>
      <c r="J6">
        <v>42.7</v>
      </c>
      <c r="K6">
        <v>766.1</v>
      </c>
      <c r="L6">
        <v>562</v>
      </c>
      <c r="M6">
        <v>0</v>
      </c>
      <c r="N6" t="s">
        <v>30</v>
      </c>
      <c r="O6" s="4">
        <f t="shared" si="0"/>
        <v>966.00000000000716</v>
      </c>
      <c r="P6" s="6">
        <f t="shared" si="1"/>
        <v>1.1180555555555638E-2</v>
      </c>
      <c r="Q6" s="5">
        <f t="shared" si="2"/>
        <v>4.7693278519924309</v>
      </c>
      <c r="R6" s="5">
        <f t="shared" si="3"/>
        <v>2.9631833944428974</v>
      </c>
      <c r="S6" s="5">
        <f t="shared" si="4"/>
        <v>2431.4191660570591</v>
      </c>
      <c r="T6" s="5">
        <f t="shared" si="7"/>
        <v>0</v>
      </c>
      <c r="U6" s="4">
        <f t="shared" si="5"/>
        <v>417.391304347823</v>
      </c>
      <c r="V6" s="5">
        <f t="shared" si="6"/>
        <v>2.1203736098300365</v>
      </c>
    </row>
    <row r="7" spans="1:22" x14ac:dyDescent="0.25">
      <c r="A7" t="s">
        <v>23</v>
      </c>
      <c r="B7" s="7">
        <v>0.58899305555555559</v>
      </c>
      <c r="C7">
        <v>41.203000000000003</v>
      </c>
      <c r="D7">
        <v>-95.554333333333005</v>
      </c>
      <c r="E7">
        <v>8769</v>
      </c>
      <c r="F7">
        <v>103</v>
      </c>
      <c r="G7">
        <v>36</v>
      </c>
      <c r="H7" t="s">
        <v>21</v>
      </c>
      <c r="I7">
        <v>7.8</v>
      </c>
      <c r="J7">
        <v>42.4</v>
      </c>
      <c r="K7">
        <v>744.6</v>
      </c>
      <c r="L7">
        <v>562</v>
      </c>
      <c r="M7">
        <v>0</v>
      </c>
      <c r="N7" t="s">
        <v>31</v>
      </c>
      <c r="O7" s="4">
        <f t="shared" si="0"/>
        <v>1008.0000000000041</v>
      </c>
      <c r="P7" s="6">
        <f t="shared" si="1"/>
        <v>1.1666666666666714E-2</v>
      </c>
      <c r="Q7" s="5">
        <f t="shared" si="2"/>
        <v>5.4441244578608874</v>
      </c>
      <c r="R7" s="5">
        <f t="shared" si="3"/>
        <v>3.3824345256689692</v>
      </c>
      <c r="S7" s="5">
        <f t="shared" si="4"/>
        <v>2672.8237015362106</v>
      </c>
      <c r="T7" s="5">
        <f t="shared" si="7"/>
        <v>0</v>
      </c>
      <c r="U7" s="4">
        <f t="shared" si="5"/>
        <v>447.14285714285535</v>
      </c>
      <c r="V7" s="5">
        <f t="shared" si="6"/>
        <v>2.2715133358878692</v>
      </c>
    </row>
    <row r="8" spans="1:22" x14ac:dyDescent="0.25">
      <c r="A8" t="s">
        <v>23</v>
      </c>
      <c r="B8" s="7">
        <v>0.58947916666666667</v>
      </c>
      <c r="C8">
        <v>41.201166666667</v>
      </c>
      <c r="D8">
        <v>-95.546499999999995</v>
      </c>
      <c r="E8">
        <v>9489</v>
      </c>
      <c r="F8">
        <v>103</v>
      </c>
      <c r="G8">
        <v>29</v>
      </c>
      <c r="H8" t="s">
        <v>21</v>
      </c>
      <c r="I8">
        <v>7.8</v>
      </c>
      <c r="J8">
        <v>42.2</v>
      </c>
      <c r="K8">
        <v>725.2</v>
      </c>
      <c r="L8">
        <v>562</v>
      </c>
      <c r="M8">
        <v>0</v>
      </c>
      <c r="N8" t="s">
        <v>32</v>
      </c>
      <c r="O8" s="4">
        <f t="shared" si="0"/>
        <v>1050.0000000000011</v>
      </c>
      <c r="P8" s="6">
        <f t="shared" si="1"/>
        <v>1.215277777777779E-2</v>
      </c>
      <c r="Q8" s="5">
        <f t="shared" si="2"/>
        <v>6.1047583555756875</v>
      </c>
      <c r="R8" s="5">
        <f t="shared" si="3"/>
        <v>3.7928863663191743</v>
      </c>
      <c r="S8" s="5">
        <f t="shared" si="4"/>
        <v>2892.2823701536208</v>
      </c>
      <c r="T8" s="5">
        <f t="shared" si="7"/>
        <v>0</v>
      </c>
      <c r="U8" s="4">
        <f t="shared" si="5"/>
        <v>470.39999999999952</v>
      </c>
      <c r="V8" s="5">
        <f t="shared" si="6"/>
        <v>2.3896610582784659</v>
      </c>
    </row>
    <row r="9" spans="1:22" x14ac:dyDescent="0.25">
      <c r="A9" t="s">
        <v>23</v>
      </c>
      <c r="B9" s="7">
        <v>0.58996527777777785</v>
      </c>
      <c r="C9">
        <v>41.2</v>
      </c>
      <c r="D9">
        <v>-95.540166666667005</v>
      </c>
      <c r="E9">
        <v>10280</v>
      </c>
      <c r="F9">
        <v>97</v>
      </c>
      <c r="G9">
        <v>32</v>
      </c>
      <c r="H9" t="s">
        <v>21</v>
      </c>
      <c r="I9">
        <v>7.8</v>
      </c>
      <c r="J9">
        <v>41.9</v>
      </c>
      <c r="K9">
        <v>705</v>
      </c>
      <c r="L9">
        <v>562</v>
      </c>
      <c r="M9">
        <v>0</v>
      </c>
      <c r="N9" t="s">
        <v>33</v>
      </c>
      <c r="O9" s="4">
        <f t="shared" si="0"/>
        <v>1092.0000000000077</v>
      </c>
      <c r="P9" s="6">
        <f t="shared" si="1"/>
        <v>1.2638888888888977E-2</v>
      </c>
      <c r="Q9" s="5">
        <f t="shared" si="2"/>
        <v>6.6247509701456417</v>
      </c>
      <c r="R9" s="5">
        <f t="shared" si="3"/>
        <v>4.1159577777514871</v>
      </c>
      <c r="S9" s="5">
        <f t="shared" si="4"/>
        <v>3133.3821019263592</v>
      </c>
      <c r="T9" s="5">
        <f t="shared" si="7"/>
        <v>0</v>
      </c>
      <c r="U9" s="4">
        <f t="shared" si="5"/>
        <v>495.76923076922731</v>
      </c>
      <c r="V9" s="5">
        <f t="shared" si="6"/>
        <v>2.518538317733618</v>
      </c>
    </row>
    <row r="10" spans="1:22" x14ac:dyDescent="0.25">
      <c r="A10" t="s">
        <v>23</v>
      </c>
      <c r="B10" s="7">
        <v>0.59045138888888882</v>
      </c>
      <c r="C10">
        <v>41.197666666666997</v>
      </c>
      <c r="D10">
        <v>-95.534666666666993</v>
      </c>
      <c r="E10">
        <v>11115</v>
      </c>
      <c r="F10">
        <v>126</v>
      </c>
      <c r="G10">
        <v>16</v>
      </c>
      <c r="H10" t="s">
        <v>21</v>
      </c>
      <c r="I10">
        <v>7.8</v>
      </c>
      <c r="J10">
        <v>41.3</v>
      </c>
      <c r="K10">
        <v>684</v>
      </c>
      <c r="L10">
        <v>562</v>
      </c>
      <c r="M10">
        <v>0</v>
      </c>
      <c r="N10" t="s">
        <v>34</v>
      </c>
      <c r="O10" s="4">
        <f t="shared" si="0"/>
        <v>1133.999999999995</v>
      </c>
      <c r="P10" s="6">
        <f t="shared" si="1"/>
        <v>1.3124999999999942E-2</v>
      </c>
      <c r="Q10" s="5">
        <f t="shared" si="2"/>
        <v>7.152909706713503</v>
      </c>
      <c r="R10" s="5">
        <f t="shared" si="3"/>
        <v>4.4441028007810992</v>
      </c>
      <c r="S10" s="5">
        <f t="shared" si="4"/>
        <v>3387.8931967812728</v>
      </c>
      <c r="T10" s="5">
        <f t="shared" si="7"/>
        <v>0</v>
      </c>
      <c r="U10" s="4">
        <f t="shared" si="5"/>
        <v>521.58730158730384</v>
      </c>
      <c r="V10" s="5">
        <f t="shared" si="6"/>
        <v>2.649695712363366</v>
      </c>
    </row>
    <row r="11" spans="1:22" x14ac:dyDescent="0.25">
      <c r="A11" t="s">
        <v>23</v>
      </c>
      <c r="B11" s="7">
        <v>0.5909375</v>
      </c>
      <c r="C11">
        <v>41.195666666667002</v>
      </c>
      <c r="D11">
        <v>-95.529833333333002</v>
      </c>
      <c r="E11">
        <v>11812</v>
      </c>
      <c r="F11">
        <v>110</v>
      </c>
      <c r="G11">
        <v>23</v>
      </c>
      <c r="H11" t="s">
        <v>24</v>
      </c>
      <c r="I11">
        <v>7.8</v>
      </c>
      <c r="J11">
        <v>40.9</v>
      </c>
      <c r="K11">
        <v>666.6</v>
      </c>
      <c r="L11">
        <v>562</v>
      </c>
      <c r="M11">
        <v>0</v>
      </c>
      <c r="N11" t="s">
        <v>35</v>
      </c>
      <c r="O11" s="4">
        <f t="shared" si="0"/>
        <v>1176.0000000000016</v>
      </c>
      <c r="P11" s="6">
        <f t="shared" si="1"/>
        <v>1.3611111111111129E-2</v>
      </c>
      <c r="Q11" s="5">
        <f t="shared" si="2"/>
        <v>7.614226142064326</v>
      </c>
      <c r="R11" s="5">
        <f t="shared" si="3"/>
        <v>4.7307187020645651</v>
      </c>
      <c r="S11" s="5">
        <f t="shared" si="4"/>
        <v>3600.3413801511824</v>
      </c>
      <c r="T11" s="5">
        <f t="shared" si="7"/>
        <v>0</v>
      </c>
      <c r="U11" s="4">
        <f t="shared" si="5"/>
        <v>538.52040816326462</v>
      </c>
      <c r="V11" s="5">
        <f t="shared" si="6"/>
        <v>2.735716939787372</v>
      </c>
    </row>
    <row r="12" spans="1:22" x14ac:dyDescent="0.25">
      <c r="A12" t="s">
        <v>23</v>
      </c>
      <c r="B12" s="7">
        <v>0.59142361111111108</v>
      </c>
      <c r="C12">
        <v>41.192666666667002</v>
      </c>
      <c r="D12">
        <v>-95.525499999999994</v>
      </c>
      <c r="E12">
        <v>12655</v>
      </c>
      <c r="F12">
        <v>153</v>
      </c>
      <c r="G12">
        <v>17</v>
      </c>
      <c r="H12" t="s">
        <v>21</v>
      </c>
      <c r="I12">
        <v>7.8</v>
      </c>
      <c r="J12">
        <v>40.5</v>
      </c>
      <c r="K12">
        <v>646.1</v>
      </c>
      <c r="L12">
        <v>562</v>
      </c>
      <c r="M12">
        <v>0</v>
      </c>
      <c r="N12" t="s">
        <v>36</v>
      </c>
      <c r="O12" s="4">
        <f t="shared" si="0"/>
        <v>1217.9999999999986</v>
      </c>
      <c r="P12" s="6">
        <f t="shared" si="1"/>
        <v>1.4097222222222205E-2</v>
      </c>
      <c r="Q12" s="5">
        <f t="shared" si="2"/>
        <v>8.0965040999498399</v>
      </c>
      <c r="R12" s="5">
        <f t="shared" si="3"/>
        <v>5.030357997298835</v>
      </c>
      <c r="S12" s="5">
        <f t="shared" si="4"/>
        <v>3857.2909046574005</v>
      </c>
      <c r="T12" s="5">
        <f t="shared" si="7"/>
        <v>0</v>
      </c>
      <c r="U12" s="4">
        <f t="shared" si="5"/>
        <v>561.4778325123159</v>
      </c>
      <c r="V12" s="5">
        <f t="shared" si="6"/>
        <v>2.8523420736421801</v>
      </c>
    </row>
    <row r="13" spans="1:22" x14ac:dyDescent="0.25">
      <c r="A13" t="s">
        <v>23</v>
      </c>
      <c r="B13" s="7">
        <v>0.59202546296296299</v>
      </c>
      <c r="C13">
        <v>41.188666666666997</v>
      </c>
      <c r="D13">
        <v>-95.519833333332997</v>
      </c>
      <c r="E13">
        <v>13645</v>
      </c>
      <c r="F13">
        <v>140</v>
      </c>
      <c r="G13">
        <v>25</v>
      </c>
      <c r="H13" t="s">
        <v>21</v>
      </c>
      <c r="I13">
        <v>7.8</v>
      </c>
      <c r="J13">
        <v>40</v>
      </c>
      <c r="K13">
        <v>622.6</v>
      </c>
      <c r="L13">
        <v>562</v>
      </c>
      <c r="M13">
        <v>0</v>
      </c>
      <c r="N13" t="s">
        <v>37</v>
      </c>
      <c r="O13" s="4">
        <f t="shared" si="0"/>
        <v>1270.0000000000034</v>
      </c>
      <c r="P13" s="6">
        <f t="shared" si="1"/>
        <v>1.4699074074074114E-2</v>
      </c>
      <c r="Q13" s="5">
        <f t="shared" si="2"/>
        <v>8.7334964339806511</v>
      </c>
      <c r="R13" s="5">
        <f t="shared" si="3"/>
        <v>5.4261213344321781</v>
      </c>
      <c r="S13" s="5">
        <f t="shared" si="4"/>
        <v>4159.0465740063401</v>
      </c>
      <c r="T13" s="5">
        <f t="shared" si="7"/>
        <v>0</v>
      </c>
      <c r="U13" s="4">
        <f t="shared" si="5"/>
        <v>585.25984251968339</v>
      </c>
      <c r="V13" s="5">
        <f t="shared" si="6"/>
        <v>2.9731561535788189</v>
      </c>
    </row>
    <row r="14" spans="1:22" x14ac:dyDescent="0.25">
      <c r="A14" t="s">
        <v>23</v>
      </c>
      <c r="B14" s="7">
        <v>0.59262731481481479</v>
      </c>
      <c r="C14">
        <v>41.183999999999997</v>
      </c>
      <c r="D14">
        <v>-95.512500000000003</v>
      </c>
      <c r="E14">
        <v>14620</v>
      </c>
      <c r="F14">
        <v>142</v>
      </c>
      <c r="G14">
        <v>34</v>
      </c>
      <c r="H14" t="s">
        <v>21</v>
      </c>
      <c r="I14">
        <v>7.8</v>
      </c>
      <c r="J14">
        <v>39.200000000000003</v>
      </c>
      <c r="K14">
        <v>600.4</v>
      </c>
      <c r="L14">
        <v>562</v>
      </c>
      <c r="M14">
        <v>0</v>
      </c>
      <c r="N14" t="s">
        <v>38</v>
      </c>
      <c r="O14" s="4">
        <f t="shared" si="0"/>
        <v>1321.9999999999989</v>
      </c>
      <c r="P14" s="6">
        <f t="shared" si="1"/>
        <v>1.5300925925925912E-2</v>
      </c>
      <c r="Q14" s="5">
        <f t="shared" si="2"/>
        <v>9.5297196576937839</v>
      </c>
      <c r="R14" s="5">
        <f t="shared" si="3"/>
        <v>5.9208148233251476</v>
      </c>
      <c r="S14" s="5">
        <f t="shared" si="4"/>
        <v>4456.2301877590826</v>
      </c>
      <c r="T14" s="5">
        <f t="shared" si="7"/>
        <v>0</v>
      </c>
      <c r="U14" s="4">
        <f t="shared" si="5"/>
        <v>606.49016641452397</v>
      </c>
      <c r="V14" s="5">
        <f t="shared" si="6"/>
        <v>3.0810075104371086</v>
      </c>
    </row>
    <row r="15" spans="1:22" x14ac:dyDescent="0.25">
      <c r="A15" t="s">
        <v>23</v>
      </c>
      <c r="B15" s="7">
        <v>0.59383101851851849</v>
      </c>
      <c r="C15">
        <v>41.171666666667001</v>
      </c>
      <c r="D15">
        <v>-95.494833333333005</v>
      </c>
      <c r="E15">
        <v>16451</v>
      </c>
      <c r="F15">
        <v>132</v>
      </c>
      <c r="G15">
        <v>39</v>
      </c>
      <c r="H15" t="s">
        <v>21</v>
      </c>
      <c r="I15">
        <v>7.8</v>
      </c>
      <c r="J15">
        <v>37.700000000000003</v>
      </c>
      <c r="K15">
        <v>559.70000000000005</v>
      </c>
      <c r="L15">
        <v>562</v>
      </c>
      <c r="M15">
        <v>0</v>
      </c>
      <c r="N15" t="s">
        <v>39</v>
      </c>
      <c r="O15" s="4">
        <f t="shared" si="0"/>
        <v>1425.9999999999991</v>
      </c>
      <c r="P15" s="6">
        <f t="shared" si="1"/>
        <v>1.6504629629629619E-2</v>
      </c>
      <c r="Q15" s="5">
        <f t="shared" si="2"/>
        <v>11.520651255955046</v>
      </c>
      <c r="R15" s="5">
        <f t="shared" si="3"/>
        <v>7.1577806253248699</v>
      </c>
      <c r="S15" s="5">
        <f t="shared" si="4"/>
        <v>5014.3257742014139</v>
      </c>
      <c r="T15" s="5">
        <f t="shared" si="7"/>
        <v>0</v>
      </c>
      <c r="U15" s="4">
        <f t="shared" si="5"/>
        <v>639.29873772791063</v>
      </c>
      <c r="V15" s="5">
        <f t="shared" si="6"/>
        <v>3.2476770794110714</v>
      </c>
    </row>
    <row r="16" spans="1:22" x14ac:dyDescent="0.25">
      <c r="A16" t="s">
        <v>23</v>
      </c>
      <c r="B16" s="7">
        <v>0.5944328703703704</v>
      </c>
      <c r="C16">
        <v>41.165666666667001</v>
      </c>
      <c r="D16">
        <v>-95.484499999999997</v>
      </c>
      <c r="E16">
        <v>17513</v>
      </c>
      <c r="F16">
        <v>113</v>
      </c>
      <c r="G16">
        <v>51</v>
      </c>
      <c r="H16" t="s">
        <v>21</v>
      </c>
      <c r="I16">
        <v>7.7</v>
      </c>
      <c r="J16">
        <v>36.799999999999997</v>
      </c>
      <c r="K16">
        <v>537.1</v>
      </c>
      <c r="L16">
        <v>562</v>
      </c>
      <c r="M16">
        <v>0</v>
      </c>
      <c r="N16" t="s">
        <v>40</v>
      </c>
      <c r="O16" s="4">
        <f t="shared" si="0"/>
        <v>1478.0000000000041</v>
      </c>
      <c r="P16" s="6">
        <f t="shared" si="1"/>
        <v>1.7106481481481528E-2</v>
      </c>
      <c r="Q16" s="5">
        <f t="shared" si="2"/>
        <v>12.611537569207249</v>
      </c>
      <c r="R16" s="5">
        <f t="shared" si="3"/>
        <v>7.8355482917484629</v>
      </c>
      <c r="S16" s="5">
        <f t="shared" si="4"/>
        <v>5338.0273104120943</v>
      </c>
      <c r="T16" s="5">
        <f t="shared" si="7"/>
        <v>0</v>
      </c>
      <c r="U16" s="4">
        <f t="shared" si="5"/>
        <v>659.91880920162203</v>
      </c>
      <c r="V16" s="5">
        <f t="shared" si="6"/>
        <v>3.3524283162725657</v>
      </c>
    </row>
    <row r="17" spans="1:22" x14ac:dyDescent="0.25">
      <c r="A17" t="s">
        <v>23</v>
      </c>
      <c r="B17" s="7">
        <v>0.5950347222222222</v>
      </c>
      <c r="C17">
        <v>41.160333333333</v>
      </c>
      <c r="D17">
        <v>-95.470666666667</v>
      </c>
      <c r="E17">
        <v>18581</v>
      </c>
      <c r="F17">
        <v>120</v>
      </c>
      <c r="G17">
        <v>61</v>
      </c>
      <c r="H17" t="s">
        <v>21</v>
      </c>
      <c r="I17">
        <v>7.7</v>
      </c>
      <c r="J17">
        <v>35.700000000000003</v>
      </c>
      <c r="K17">
        <v>515.20000000000005</v>
      </c>
      <c r="L17">
        <v>562</v>
      </c>
      <c r="M17">
        <v>0</v>
      </c>
      <c r="N17" t="s">
        <v>41</v>
      </c>
      <c r="O17" s="4">
        <f t="shared" si="0"/>
        <v>1529.9999999999993</v>
      </c>
      <c r="P17" s="6">
        <f t="shared" si="1"/>
        <v>1.7708333333333326E-2</v>
      </c>
      <c r="Q17" s="5">
        <f t="shared" si="2"/>
        <v>13.901966598365661</v>
      </c>
      <c r="R17" s="5">
        <f t="shared" si="3"/>
        <v>8.637291847564585</v>
      </c>
      <c r="S17" s="5">
        <f t="shared" si="4"/>
        <v>5663.5576688612528</v>
      </c>
      <c r="T17" s="5">
        <f t="shared" si="7"/>
        <v>0</v>
      </c>
      <c r="U17" s="4">
        <f t="shared" si="5"/>
        <v>679.37254901960807</v>
      </c>
      <c r="V17" s="5">
        <f t="shared" si="6"/>
        <v>3.4512545162745267</v>
      </c>
    </row>
    <row r="18" spans="1:22" x14ac:dyDescent="0.25">
      <c r="A18" t="s">
        <v>23</v>
      </c>
      <c r="B18" s="7">
        <v>0.595636574074074</v>
      </c>
      <c r="C18">
        <v>41.154000000000003</v>
      </c>
      <c r="D18">
        <v>-95.453333333333006</v>
      </c>
      <c r="E18">
        <v>19463</v>
      </c>
      <c r="F18">
        <v>121</v>
      </c>
      <c r="G18">
        <v>57</v>
      </c>
      <c r="H18" t="s">
        <v>21</v>
      </c>
      <c r="I18">
        <v>7.7</v>
      </c>
      <c r="J18">
        <v>34.799999999999997</v>
      </c>
      <c r="K18">
        <v>497.5</v>
      </c>
      <c r="L18">
        <v>562</v>
      </c>
      <c r="M18">
        <v>0</v>
      </c>
      <c r="N18" t="s">
        <v>42</v>
      </c>
      <c r="O18" s="4">
        <f t="shared" si="0"/>
        <v>1581.9999999999948</v>
      </c>
      <c r="P18" s="6">
        <f t="shared" si="1"/>
        <v>1.8310185185185124E-2</v>
      </c>
      <c r="Q18" s="5">
        <f t="shared" si="2"/>
        <v>15.500131320275646</v>
      </c>
      <c r="R18" s="5">
        <f t="shared" si="3"/>
        <v>9.6302315892872574</v>
      </c>
      <c r="S18" s="5">
        <f t="shared" si="4"/>
        <v>5932.3945379175811</v>
      </c>
      <c r="T18" s="5">
        <f t="shared" si="7"/>
        <v>0</v>
      </c>
      <c r="U18" s="4">
        <f t="shared" si="5"/>
        <v>690.49304677623491</v>
      </c>
      <c r="V18" s="5">
        <f t="shared" si="6"/>
        <v>3.5077473318308283</v>
      </c>
    </row>
    <row r="19" spans="1:22" x14ac:dyDescent="0.25">
      <c r="A19" t="s">
        <v>23</v>
      </c>
      <c r="B19" s="7">
        <v>0.59623842592592591</v>
      </c>
      <c r="C19">
        <v>41.146166666667</v>
      </c>
      <c r="D19">
        <v>-95.436999999999998</v>
      </c>
      <c r="E19">
        <v>20295</v>
      </c>
      <c r="F19">
        <v>114</v>
      </c>
      <c r="G19">
        <v>60</v>
      </c>
      <c r="H19" t="s">
        <v>21</v>
      </c>
      <c r="I19">
        <v>7.7</v>
      </c>
      <c r="J19">
        <v>34.1</v>
      </c>
      <c r="K19">
        <v>481.4</v>
      </c>
      <c r="L19">
        <v>562</v>
      </c>
      <c r="M19">
        <v>0</v>
      </c>
      <c r="N19" t="s">
        <v>43</v>
      </c>
      <c r="O19" s="4">
        <f t="shared" si="0"/>
        <v>1633.9999999999995</v>
      </c>
      <c r="P19" s="6">
        <f t="shared" si="1"/>
        <v>1.8912037037037033E-2</v>
      </c>
      <c r="Q19" s="5">
        <f t="shared" si="2"/>
        <v>17.121395893112719</v>
      </c>
      <c r="R19" s="5">
        <f t="shared" si="3"/>
        <v>10.637523268390932</v>
      </c>
      <c r="S19" s="5">
        <f t="shared" si="4"/>
        <v>6185.9912216532548</v>
      </c>
      <c r="T19" s="5">
        <f t="shared" si="7"/>
        <v>0</v>
      </c>
      <c r="U19" s="4">
        <f t="shared" si="5"/>
        <v>699.06976744186068</v>
      </c>
      <c r="V19" s="5">
        <f t="shared" si="6"/>
        <v>3.5513176026267002</v>
      </c>
    </row>
    <row r="20" spans="1:22" x14ac:dyDescent="0.25">
      <c r="A20" t="s">
        <v>23</v>
      </c>
      <c r="B20" s="7">
        <v>0.59684027777777782</v>
      </c>
      <c r="C20">
        <v>41.138833333332997</v>
      </c>
      <c r="D20">
        <v>-95.421000000000006</v>
      </c>
      <c r="E20">
        <v>21181</v>
      </c>
      <c r="F20">
        <v>131</v>
      </c>
      <c r="G20">
        <v>55</v>
      </c>
      <c r="H20" t="s">
        <v>21</v>
      </c>
      <c r="I20">
        <v>7.7</v>
      </c>
      <c r="J20">
        <v>33.299999999999997</v>
      </c>
      <c r="K20">
        <v>464.9</v>
      </c>
      <c r="L20">
        <v>562</v>
      </c>
      <c r="M20">
        <v>0</v>
      </c>
      <c r="N20" t="s">
        <v>44</v>
      </c>
      <c r="O20" s="4">
        <f t="shared" si="0"/>
        <v>1686.0000000000045</v>
      </c>
      <c r="P20" s="6">
        <f t="shared" si="1"/>
        <v>1.9513888888888942E-2</v>
      </c>
      <c r="Q20" s="5">
        <f t="shared" si="2"/>
        <v>18.689073831621684</v>
      </c>
      <c r="R20" s="5">
        <f t="shared" si="3"/>
        <v>11.611521571586552</v>
      </c>
      <c r="S20" s="5">
        <f t="shared" si="4"/>
        <v>6456.047305535235</v>
      </c>
      <c r="T20" s="5">
        <f t="shared" si="7"/>
        <v>0</v>
      </c>
      <c r="U20" s="4">
        <f t="shared" si="5"/>
        <v>709.03914590747138</v>
      </c>
      <c r="V20" s="5">
        <f t="shared" si="6"/>
        <v>3.6019626610759135</v>
      </c>
    </row>
    <row r="21" spans="1:22" x14ac:dyDescent="0.25">
      <c r="A21" t="s">
        <v>23</v>
      </c>
      <c r="B21" s="7">
        <v>0.59804398148148141</v>
      </c>
      <c r="C21">
        <v>41.125999999999998</v>
      </c>
      <c r="D21">
        <v>-95.393333333333004</v>
      </c>
      <c r="E21">
        <v>23097</v>
      </c>
      <c r="F21">
        <v>123</v>
      </c>
      <c r="G21">
        <v>54</v>
      </c>
      <c r="H21" t="s">
        <v>21</v>
      </c>
      <c r="I21">
        <v>7.7</v>
      </c>
      <c r="J21">
        <v>31.3</v>
      </c>
      <c r="K21">
        <v>430.4</v>
      </c>
      <c r="L21">
        <v>562</v>
      </c>
      <c r="M21">
        <v>0</v>
      </c>
      <c r="N21" t="s">
        <v>45</v>
      </c>
      <c r="O21" s="4">
        <f t="shared" si="0"/>
        <v>1789.9999999999952</v>
      </c>
      <c r="P21" s="6">
        <f t="shared" si="1"/>
        <v>2.0717592592592537E-2</v>
      </c>
      <c r="Q21" s="5">
        <f t="shared" si="2"/>
        <v>21.409612821173074</v>
      </c>
      <c r="R21" s="5">
        <f t="shared" si="3"/>
        <v>13.301792445794829</v>
      </c>
      <c r="S21" s="5">
        <f t="shared" si="4"/>
        <v>7040.0512070226769</v>
      </c>
      <c r="T21" s="5">
        <f t="shared" si="7"/>
        <v>0</v>
      </c>
      <c r="U21" s="4">
        <f t="shared" si="5"/>
        <v>732.06703910614715</v>
      </c>
      <c r="V21" s="5">
        <f t="shared" si="6"/>
        <v>3.7189457810399249</v>
      </c>
    </row>
    <row r="22" spans="1:22" x14ac:dyDescent="0.25">
      <c r="A22" t="s">
        <v>23</v>
      </c>
      <c r="B22" s="7">
        <v>0.59864583333333332</v>
      </c>
      <c r="C22">
        <v>41.119666666667001</v>
      </c>
      <c r="D22">
        <v>-95.379666666667006</v>
      </c>
      <c r="E22">
        <v>23911</v>
      </c>
      <c r="F22">
        <v>126</v>
      </c>
      <c r="G22">
        <v>51</v>
      </c>
      <c r="H22" t="s">
        <v>21</v>
      </c>
      <c r="I22">
        <v>7.7</v>
      </c>
      <c r="J22">
        <v>30.4</v>
      </c>
      <c r="K22">
        <v>416.2</v>
      </c>
      <c r="L22">
        <v>562</v>
      </c>
      <c r="M22">
        <v>0</v>
      </c>
      <c r="N22" t="s">
        <v>46</v>
      </c>
      <c r="O22" s="4">
        <f t="shared" si="0"/>
        <v>1842.0000000000002</v>
      </c>
      <c r="P22" s="6">
        <f t="shared" si="1"/>
        <v>2.1319444444444446E-2</v>
      </c>
      <c r="Q22" s="5">
        <f t="shared" si="2"/>
        <v>22.753329566041806</v>
      </c>
      <c r="R22" s="5">
        <f t="shared" si="3"/>
        <v>14.136643659381773</v>
      </c>
      <c r="S22" s="5">
        <f t="shared" si="4"/>
        <v>7288.1614240429162</v>
      </c>
      <c r="T22" s="5">
        <f t="shared" si="7"/>
        <v>0</v>
      </c>
      <c r="U22" s="4">
        <f t="shared" si="5"/>
        <v>737.91530944625401</v>
      </c>
      <c r="V22" s="5">
        <f t="shared" si="6"/>
        <v>3.7486553556360946</v>
      </c>
    </row>
    <row r="23" spans="1:22" x14ac:dyDescent="0.25">
      <c r="A23" t="s">
        <v>23</v>
      </c>
      <c r="B23" s="7">
        <v>0.59924768518518523</v>
      </c>
      <c r="C23">
        <v>41.113</v>
      </c>
      <c r="D23">
        <v>-95.366</v>
      </c>
      <c r="E23">
        <v>24772</v>
      </c>
      <c r="F23">
        <v>114</v>
      </c>
      <c r="G23">
        <v>55</v>
      </c>
      <c r="H23" t="s">
        <v>21</v>
      </c>
      <c r="I23">
        <v>7.7</v>
      </c>
      <c r="J23">
        <v>29.7</v>
      </c>
      <c r="K23">
        <v>401.6</v>
      </c>
      <c r="L23">
        <v>562</v>
      </c>
      <c r="M23">
        <v>0</v>
      </c>
      <c r="N23" t="s">
        <v>47</v>
      </c>
      <c r="O23" s="4">
        <f t="shared" si="0"/>
        <v>1894.000000000005</v>
      </c>
      <c r="P23" s="6">
        <f t="shared" si="1"/>
        <v>2.1921296296296355E-2</v>
      </c>
      <c r="Q23" s="5">
        <f t="shared" si="2"/>
        <v>24.117245124184254</v>
      </c>
      <c r="R23" s="5">
        <f t="shared" si="3"/>
        <v>14.984044395655676</v>
      </c>
      <c r="S23" s="5">
        <f t="shared" si="4"/>
        <v>7550.5974152645695</v>
      </c>
      <c r="T23" s="5">
        <f t="shared" si="7"/>
        <v>0</v>
      </c>
      <c r="U23" s="4">
        <f t="shared" si="5"/>
        <v>744.93136219640769</v>
      </c>
      <c r="V23" s="5">
        <f t="shared" si="6"/>
        <v>3.7842973370133692</v>
      </c>
    </row>
    <row r="24" spans="1:22" x14ac:dyDescent="0.25">
      <c r="A24" t="s">
        <v>23</v>
      </c>
      <c r="B24" s="7">
        <v>0.59984953703703703</v>
      </c>
      <c r="C24">
        <v>41.107333333333003</v>
      </c>
      <c r="D24">
        <v>-95.353166666666993</v>
      </c>
      <c r="E24">
        <v>25708</v>
      </c>
      <c r="F24">
        <v>126</v>
      </c>
      <c r="G24">
        <v>45</v>
      </c>
      <c r="H24" t="s">
        <v>21</v>
      </c>
      <c r="I24">
        <v>7.7</v>
      </c>
      <c r="J24">
        <v>28.7</v>
      </c>
      <c r="K24">
        <v>386.5</v>
      </c>
      <c r="L24">
        <v>562</v>
      </c>
      <c r="M24">
        <v>0</v>
      </c>
      <c r="N24" t="s">
        <v>48</v>
      </c>
      <c r="O24" s="4">
        <f t="shared" si="0"/>
        <v>1946.0000000000005</v>
      </c>
      <c r="P24" s="6">
        <f t="shared" si="1"/>
        <v>2.2523148148148153E-2</v>
      </c>
      <c r="Q24" s="5">
        <f t="shared" si="2"/>
        <v>25.362354522642669</v>
      </c>
      <c r="R24" s="5">
        <f t="shared" si="3"/>
        <v>15.757630864917889</v>
      </c>
      <c r="S24" s="5">
        <f t="shared" si="4"/>
        <v>7835.8936844672025</v>
      </c>
      <c r="T24" s="5">
        <f t="shared" si="7"/>
        <v>0</v>
      </c>
      <c r="U24" s="4">
        <f t="shared" si="5"/>
        <v>753.88489208633064</v>
      </c>
      <c r="V24" s="5">
        <f t="shared" si="6"/>
        <v>3.8297818219455144</v>
      </c>
    </row>
    <row r="25" spans="1:22" x14ac:dyDescent="0.25">
      <c r="A25" t="s">
        <v>23</v>
      </c>
      <c r="B25" s="7">
        <v>0.60105324074074074</v>
      </c>
      <c r="C25">
        <v>41.092166666666998</v>
      </c>
      <c r="D25">
        <v>-95.316166666667002</v>
      </c>
      <c r="E25">
        <v>27580</v>
      </c>
      <c r="F25">
        <v>113</v>
      </c>
      <c r="G25">
        <v>61</v>
      </c>
      <c r="H25" t="s">
        <v>21</v>
      </c>
      <c r="I25">
        <v>7.7</v>
      </c>
      <c r="J25">
        <v>26.8</v>
      </c>
      <c r="K25">
        <v>357.4</v>
      </c>
      <c r="L25">
        <v>562</v>
      </c>
      <c r="M25">
        <v>0</v>
      </c>
      <c r="N25" t="s">
        <v>49</v>
      </c>
      <c r="O25" s="4">
        <f t="shared" si="0"/>
        <v>2050.0000000000009</v>
      </c>
      <c r="P25" s="6">
        <f t="shared" si="1"/>
        <v>2.372685185185186E-2</v>
      </c>
      <c r="Q25" s="5">
        <f t="shared" si="2"/>
        <v>28.883424747868993</v>
      </c>
      <c r="R25" s="5">
        <f t="shared" si="3"/>
        <v>17.945271795851003</v>
      </c>
      <c r="S25" s="5">
        <f t="shared" si="4"/>
        <v>8406.4862228724705</v>
      </c>
      <c r="T25" s="5">
        <f t="shared" si="7"/>
        <v>0</v>
      </c>
      <c r="U25" s="4">
        <f t="shared" si="5"/>
        <v>770.42926829268265</v>
      </c>
      <c r="V25" s="5">
        <f t="shared" si="6"/>
        <v>3.9138282750786524</v>
      </c>
    </row>
    <row r="26" spans="1:22" x14ac:dyDescent="0.25">
      <c r="A26" t="s">
        <v>23</v>
      </c>
      <c r="B26" s="7">
        <v>0.60165509259259264</v>
      </c>
      <c r="C26">
        <v>41.084833333333002</v>
      </c>
      <c r="D26">
        <v>-95.298500000000004</v>
      </c>
      <c r="E26">
        <v>28509</v>
      </c>
      <c r="F26">
        <v>118</v>
      </c>
      <c r="G26">
        <v>60</v>
      </c>
      <c r="H26" t="s">
        <v>21</v>
      </c>
      <c r="I26">
        <v>7.7</v>
      </c>
      <c r="J26">
        <v>25.7</v>
      </c>
      <c r="K26">
        <v>343.7</v>
      </c>
      <c r="L26">
        <v>562</v>
      </c>
      <c r="M26">
        <v>0</v>
      </c>
      <c r="N26" t="s">
        <v>50</v>
      </c>
      <c r="O26" s="4">
        <f t="shared" si="0"/>
        <v>2102.0000000000055</v>
      </c>
      <c r="P26" s="6">
        <f t="shared" si="1"/>
        <v>2.4328703703703769E-2</v>
      </c>
      <c r="Q26" s="5">
        <f t="shared" si="2"/>
        <v>30.570914778967069</v>
      </c>
      <c r="R26" s="5">
        <f t="shared" si="3"/>
        <v>18.993709352172239</v>
      </c>
      <c r="S26" s="5">
        <f t="shared" si="4"/>
        <v>8689.6488661302119</v>
      </c>
      <c r="T26" s="5">
        <f t="shared" si="7"/>
        <v>0</v>
      </c>
      <c r="U26" s="4">
        <f t="shared" si="5"/>
        <v>777.88772597525963</v>
      </c>
      <c r="V26" s="5">
        <f t="shared" si="6"/>
        <v>3.9517177008415612</v>
      </c>
    </row>
    <row r="27" spans="1:22" x14ac:dyDescent="0.25">
      <c r="A27" t="s">
        <v>23</v>
      </c>
      <c r="B27" s="7">
        <v>0.60225694444444444</v>
      </c>
      <c r="C27">
        <v>41.077666666667</v>
      </c>
      <c r="D27">
        <v>-95.279499999999999</v>
      </c>
      <c r="E27">
        <v>29522</v>
      </c>
      <c r="F27">
        <v>115</v>
      </c>
      <c r="G27">
        <v>57</v>
      </c>
      <c r="H27" t="s">
        <v>21</v>
      </c>
      <c r="I27">
        <v>7.7</v>
      </c>
      <c r="J27">
        <v>24.8</v>
      </c>
      <c r="K27">
        <v>329.4</v>
      </c>
      <c r="L27">
        <v>562</v>
      </c>
      <c r="M27">
        <v>0</v>
      </c>
      <c r="N27" t="s">
        <v>51</v>
      </c>
      <c r="O27" s="4">
        <f t="shared" si="0"/>
        <v>2154.0000000000009</v>
      </c>
      <c r="P27" s="6">
        <f t="shared" si="1"/>
        <v>2.4930555555555567E-2</v>
      </c>
      <c r="Q27" s="5">
        <f t="shared" si="2"/>
        <v>32.343997666197993</v>
      </c>
      <c r="R27" s="5">
        <f t="shared" si="3"/>
        <v>20.095325750008811</v>
      </c>
      <c r="S27" s="5">
        <f t="shared" si="4"/>
        <v>8998.4150207266521</v>
      </c>
      <c r="T27" s="5">
        <f t="shared" si="7"/>
        <v>0</v>
      </c>
      <c r="U27" s="4">
        <f t="shared" si="5"/>
        <v>787.32590529247886</v>
      </c>
      <c r="V27" s="5">
        <f t="shared" si="6"/>
        <v>3.9996642348028875</v>
      </c>
    </row>
    <row r="28" spans="1:22" x14ac:dyDescent="0.25">
      <c r="A28" t="s">
        <v>23</v>
      </c>
      <c r="B28" s="7">
        <v>0.60285879629629624</v>
      </c>
      <c r="C28">
        <v>41.070166666666999</v>
      </c>
      <c r="D28">
        <v>-95.258333333332999</v>
      </c>
      <c r="E28">
        <v>30438</v>
      </c>
      <c r="F28">
        <v>107</v>
      </c>
      <c r="G28">
        <v>79</v>
      </c>
      <c r="H28" t="s">
        <v>21</v>
      </c>
      <c r="I28">
        <v>7.7</v>
      </c>
      <c r="J28">
        <v>23.8</v>
      </c>
      <c r="K28">
        <v>316.7</v>
      </c>
      <c r="L28">
        <v>562</v>
      </c>
      <c r="M28">
        <v>0</v>
      </c>
      <c r="N28" t="s">
        <v>52</v>
      </c>
      <c r="O28" s="4">
        <f t="shared" si="0"/>
        <v>2205.9999999999964</v>
      </c>
      <c r="P28" s="6">
        <f t="shared" si="1"/>
        <v>2.5532407407407365E-2</v>
      </c>
      <c r="Q28" s="5">
        <f t="shared" si="2"/>
        <v>34.292277933234935</v>
      </c>
      <c r="R28" s="5">
        <f t="shared" si="3"/>
        <v>21.305792279918865</v>
      </c>
      <c r="S28" s="5">
        <f t="shared" si="4"/>
        <v>9277.6152158010245</v>
      </c>
      <c r="T28" s="5">
        <f t="shared" si="7"/>
        <v>0</v>
      </c>
      <c r="U28" s="4">
        <f t="shared" si="5"/>
        <v>793.68087035358235</v>
      </c>
      <c r="V28" s="5">
        <f t="shared" si="6"/>
        <v>4.0319478498820525</v>
      </c>
    </row>
    <row r="29" spans="1:22" x14ac:dyDescent="0.25">
      <c r="A29" t="s">
        <v>23</v>
      </c>
      <c r="B29" s="7">
        <v>0.60346064814814815</v>
      </c>
      <c r="C29">
        <v>41.061666666667001</v>
      </c>
      <c r="D29">
        <v>-95.236500000000007</v>
      </c>
      <c r="E29">
        <v>31570</v>
      </c>
      <c r="F29">
        <v>114</v>
      </c>
      <c r="G29">
        <v>87</v>
      </c>
      <c r="H29" t="s">
        <v>21</v>
      </c>
      <c r="I29">
        <v>7.7</v>
      </c>
      <c r="J29">
        <v>22.7</v>
      </c>
      <c r="K29">
        <v>301.8</v>
      </c>
      <c r="L29">
        <v>562</v>
      </c>
      <c r="M29">
        <v>0</v>
      </c>
      <c r="N29" t="s">
        <v>53</v>
      </c>
      <c r="O29" s="4">
        <f t="shared" si="0"/>
        <v>2258.0000000000014</v>
      </c>
      <c r="P29" s="6">
        <f t="shared" si="1"/>
        <v>2.6134259259259274E-2</v>
      </c>
      <c r="Q29" s="5">
        <f t="shared" si="2"/>
        <v>36.347338195278979</v>
      </c>
      <c r="R29" s="5">
        <f t="shared" si="3"/>
        <v>22.582601220726829</v>
      </c>
      <c r="S29" s="5">
        <f t="shared" si="4"/>
        <v>9622.6530114606194</v>
      </c>
      <c r="T29" s="5">
        <f t="shared" si="7"/>
        <v>0</v>
      </c>
      <c r="U29" s="4">
        <f t="shared" si="5"/>
        <v>805.48272807794467</v>
      </c>
      <c r="V29" s="5">
        <f t="shared" si="6"/>
        <v>4.0919020161644752</v>
      </c>
    </row>
    <row r="30" spans="1:22" x14ac:dyDescent="0.25">
      <c r="A30" t="s">
        <v>23</v>
      </c>
      <c r="B30" s="7">
        <v>0.60406250000000006</v>
      </c>
      <c r="C30">
        <v>41.052333333333003</v>
      </c>
      <c r="D30">
        <v>-95.213833333333</v>
      </c>
      <c r="E30">
        <v>32429</v>
      </c>
      <c r="F30">
        <v>115</v>
      </c>
      <c r="G30">
        <v>75</v>
      </c>
      <c r="H30" t="s">
        <v>21</v>
      </c>
      <c r="I30">
        <v>7.7</v>
      </c>
      <c r="J30">
        <v>21.9</v>
      </c>
      <c r="K30">
        <v>290.60000000000002</v>
      </c>
      <c r="L30">
        <v>562</v>
      </c>
      <c r="M30">
        <v>0</v>
      </c>
      <c r="N30" t="s">
        <v>54</v>
      </c>
      <c r="O30" s="4">
        <f t="shared" si="0"/>
        <v>2310.0000000000064</v>
      </c>
      <c r="P30" s="6">
        <f t="shared" si="1"/>
        <v>2.6736111111111183E-2</v>
      </c>
      <c r="Q30" s="5">
        <f t="shared" si="2"/>
        <v>38.510741192285217</v>
      </c>
      <c r="R30" s="5">
        <f t="shared" si="3"/>
        <v>23.926723502766805</v>
      </c>
      <c r="S30" s="5">
        <f t="shared" si="4"/>
        <v>9884.4793952694454</v>
      </c>
      <c r="T30" s="5">
        <f t="shared" si="7"/>
        <v>0</v>
      </c>
      <c r="U30" s="4">
        <f t="shared" si="5"/>
        <v>809.6623376623354</v>
      </c>
      <c r="V30" s="5">
        <f t="shared" si="6"/>
        <v>4.1131346910425064</v>
      </c>
    </row>
    <row r="31" spans="1:22" x14ac:dyDescent="0.25">
      <c r="A31" t="s">
        <v>23</v>
      </c>
      <c r="B31" s="7">
        <v>0.60466435185185186</v>
      </c>
      <c r="C31">
        <v>41.042499999999997</v>
      </c>
      <c r="D31">
        <v>-95.191333333333006</v>
      </c>
      <c r="E31">
        <v>33374</v>
      </c>
      <c r="F31">
        <v>119</v>
      </c>
      <c r="G31">
        <v>90</v>
      </c>
      <c r="H31" t="s">
        <v>21</v>
      </c>
      <c r="I31">
        <v>7.7</v>
      </c>
      <c r="J31">
        <v>20.9</v>
      </c>
      <c r="K31">
        <v>279.10000000000002</v>
      </c>
      <c r="L31">
        <v>562</v>
      </c>
      <c r="M31">
        <v>0</v>
      </c>
      <c r="N31" t="s">
        <v>55</v>
      </c>
      <c r="O31" s="4">
        <f t="shared" si="0"/>
        <v>2362.0000000000014</v>
      </c>
      <c r="P31" s="6">
        <f t="shared" si="1"/>
        <v>2.7337962962962981E-2</v>
      </c>
      <c r="Q31" s="5">
        <f t="shared" si="2"/>
        <v>40.691205028018977</v>
      </c>
      <c r="R31" s="5">
        <f t="shared" si="3"/>
        <v>25.281445683908188</v>
      </c>
      <c r="S31" s="5">
        <f t="shared" si="4"/>
        <v>10172.518897829797</v>
      </c>
      <c r="T31" s="5">
        <f t="shared" si="7"/>
        <v>0</v>
      </c>
      <c r="U31" s="4">
        <f t="shared" si="5"/>
        <v>815.84250635054991</v>
      </c>
      <c r="V31" s="5">
        <f t="shared" si="6"/>
        <v>4.1445303297496032</v>
      </c>
    </row>
    <row r="32" spans="1:22" x14ac:dyDescent="0.25">
      <c r="A32" t="s">
        <v>23</v>
      </c>
      <c r="B32" s="7">
        <v>0.60526620370370365</v>
      </c>
      <c r="C32">
        <v>41.032666666666998</v>
      </c>
      <c r="D32">
        <v>-95.168499999999995</v>
      </c>
      <c r="E32">
        <v>34198</v>
      </c>
      <c r="F32">
        <v>127</v>
      </c>
      <c r="G32">
        <v>85</v>
      </c>
      <c r="H32" t="s">
        <v>21</v>
      </c>
      <c r="I32">
        <v>7.7</v>
      </c>
      <c r="J32">
        <v>20</v>
      </c>
      <c r="K32">
        <v>269.10000000000002</v>
      </c>
      <c r="L32">
        <v>562</v>
      </c>
      <c r="M32">
        <v>0</v>
      </c>
      <c r="N32" t="s">
        <v>56</v>
      </c>
      <c r="O32" s="4">
        <f t="shared" si="0"/>
        <v>2413.9999999999968</v>
      </c>
      <c r="P32" s="6">
        <f t="shared" si="1"/>
        <v>2.7939814814814778E-2</v>
      </c>
      <c r="Q32" s="5">
        <f t="shared" si="2"/>
        <v>42.895903792217467</v>
      </c>
      <c r="R32" s="5">
        <f t="shared" si="3"/>
        <v>26.651225026104711</v>
      </c>
      <c r="S32" s="5">
        <f t="shared" si="4"/>
        <v>10423.677151914168</v>
      </c>
      <c r="T32" s="5">
        <f t="shared" si="7"/>
        <v>0</v>
      </c>
      <c r="U32" s="4">
        <f t="shared" si="5"/>
        <v>818.74896437448331</v>
      </c>
      <c r="V32" s="5">
        <f t="shared" si="6"/>
        <v>4.1592953160534183</v>
      </c>
    </row>
    <row r="33" spans="1:22" x14ac:dyDescent="0.25">
      <c r="A33" t="s">
        <v>23</v>
      </c>
      <c r="B33" s="7">
        <v>0.60586805555555556</v>
      </c>
      <c r="C33">
        <v>41.023166666667002</v>
      </c>
      <c r="D33">
        <v>-95.144833333332997</v>
      </c>
      <c r="E33">
        <v>35167</v>
      </c>
      <c r="F33">
        <v>113</v>
      </c>
      <c r="G33">
        <v>83</v>
      </c>
      <c r="H33" t="s">
        <v>21</v>
      </c>
      <c r="I33">
        <v>7.7</v>
      </c>
      <c r="J33">
        <v>18.899999999999999</v>
      </c>
      <c r="K33">
        <v>257.7</v>
      </c>
      <c r="L33">
        <v>562</v>
      </c>
      <c r="M33">
        <v>0</v>
      </c>
      <c r="N33" t="s">
        <v>57</v>
      </c>
      <c r="O33" s="4">
        <f t="shared" si="0"/>
        <v>2466.0000000000018</v>
      </c>
      <c r="P33" s="6">
        <f t="shared" si="1"/>
        <v>2.8541666666666687E-2</v>
      </c>
      <c r="Q33" s="5">
        <f t="shared" si="2"/>
        <v>45.14186604636906</v>
      </c>
      <c r="R33" s="5">
        <f t="shared" si="3"/>
        <v>28.046641374609095</v>
      </c>
      <c r="S33" s="5">
        <f t="shared" si="4"/>
        <v>10719.031943428432</v>
      </c>
      <c r="T33" s="5">
        <f t="shared" si="7"/>
        <v>0</v>
      </c>
      <c r="U33" s="4">
        <f t="shared" si="5"/>
        <v>825.06082725060764</v>
      </c>
      <c r="V33" s="5">
        <f t="shared" si="6"/>
        <v>4.1913599693703141</v>
      </c>
    </row>
    <row r="34" spans="1:22" x14ac:dyDescent="0.25">
      <c r="A34" t="s">
        <v>23</v>
      </c>
      <c r="B34" s="7">
        <v>0.60646990740740747</v>
      </c>
      <c r="C34">
        <v>41.013500000000001</v>
      </c>
      <c r="D34">
        <v>-95.121333333332998</v>
      </c>
      <c r="E34">
        <v>36111</v>
      </c>
      <c r="F34">
        <v>115</v>
      </c>
      <c r="G34">
        <v>97</v>
      </c>
      <c r="H34" t="s">
        <v>21</v>
      </c>
      <c r="I34">
        <v>7.7</v>
      </c>
      <c r="J34">
        <v>17.899999999999999</v>
      </c>
      <c r="K34">
        <v>246.8</v>
      </c>
      <c r="L34">
        <v>562</v>
      </c>
      <c r="M34">
        <v>0</v>
      </c>
      <c r="N34" t="s">
        <v>58</v>
      </c>
      <c r="O34" s="4">
        <f t="shared" si="0"/>
        <v>2518.0000000000068</v>
      </c>
      <c r="P34" s="6">
        <f t="shared" si="1"/>
        <v>2.9143518518518596E-2</v>
      </c>
      <c r="Q34" s="5">
        <f t="shared" si="2"/>
        <v>47.385766275578341</v>
      </c>
      <c r="R34" s="5">
        <f t="shared" ref="R34:R65" si="8">$Q34 * 0.6213</f>
        <v>29.440776587016821</v>
      </c>
      <c r="S34" s="5">
        <f t="shared" si="4"/>
        <v>11006.76664228237</v>
      </c>
      <c r="T34" s="5">
        <f t="shared" si="7"/>
        <v>0</v>
      </c>
      <c r="U34" s="4">
        <f t="shared" ref="U34:U65" si="9">IF($E34&gt;$E33,($E34-$E$2) / ($O34/60),($E34-$E33) / (($O34-$O33)/60))</f>
        <v>830.51628276409622</v>
      </c>
      <c r="V34" s="5">
        <f t="shared" si="6"/>
        <v>4.2190740203816963</v>
      </c>
    </row>
    <row r="35" spans="1:22" x14ac:dyDescent="0.25">
      <c r="A35" t="s">
        <v>23</v>
      </c>
      <c r="B35" s="7">
        <v>0.60707175925925927</v>
      </c>
      <c r="C35">
        <v>41.004833333333004</v>
      </c>
      <c r="D35">
        <v>-95.098166666666998</v>
      </c>
      <c r="E35">
        <v>37087</v>
      </c>
      <c r="F35">
        <v>119</v>
      </c>
      <c r="G35">
        <v>73</v>
      </c>
      <c r="H35" t="s">
        <v>21</v>
      </c>
      <c r="I35">
        <v>7.7</v>
      </c>
      <c r="J35">
        <v>16.899999999999999</v>
      </c>
      <c r="K35">
        <v>236.4</v>
      </c>
      <c r="L35">
        <v>562</v>
      </c>
      <c r="M35">
        <v>0</v>
      </c>
      <c r="N35" t="s">
        <v>59</v>
      </c>
      <c r="O35" s="4">
        <f t="shared" si="0"/>
        <v>2570.0000000000023</v>
      </c>
      <c r="P35" s="6">
        <f t="shared" si="1"/>
        <v>2.9745370370370394E-2</v>
      </c>
      <c r="Q35" s="5">
        <f t="shared" si="2"/>
        <v>49.549340852460411</v>
      </c>
      <c r="R35" s="5">
        <f t="shared" si="8"/>
        <v>30.785005471633653</v>
      </c>
      <c r="S35" s="5">
        <f t="shared" si="4"/>
        <v>11304.255059741527</v>
      </c>
      <c r="T35" s="5">
        <f t="shared" si="7"/>
        <v>0</v>
      </c>
      <c r="U35" s="4">
        <f t="shared" si="9"/>
        <v>836.49805447470749</v>
      </c>
      <c r="V35" s="5">
        <f t="shared" si="6"/>
        <v>4.2494617901868823</v>
      </c>
    </row>
    <row r="36" spans="1:22" x14ac:dyDescent="0.25">
      <c r="A36" t="s">
        <v>23</v>
      </c>
      <c r="B36" s="7">
        <v>0.60767361111111107</v>
      </c>
      <c r="C36">
        <v>40.996000000000002</v>
      </c>
      <c r="D36">
        <v>-95.075999999999993</v>
      </c>
      <c r="E36">
        <v>38033</v>
      </c>
      <c r="F36">
        <v>114</v>
      </c>
      <c r="G36">
        <v>80</v>
      </c>
      <c r="H36" t="s">
        <v>21</v>
      </c>
      <c r="I36">
        <v>7.7</v>
      </c>
      <c r="J36">
        <v>16</v>
      </c>
      <c r="K36">
        <v>226.4</v>
      </c>
      <c r="L36">
        <v>562</v>
      </c>
      <c r="M36">
        <v>0</v>
      </c>
      <c r="N36" t="s">
        <v>60</v>
      </c>
      <c r="O36" s="4">
        <f t="shared" si="0"/>
        <v>2621.9999999999973</v>
      </c>
      <c r="P36" s="6">
        <f t="shared" si="1"/>
        <v>3.0347222222222192E-2</v>
      </c>
      <c r="Q36" s="5">
        <f t="shared" si="2"/>
        <v>51.650635806785878</v>
      </c>
      <c r="R36" s="5">
        <f t="shared" si="8"/>
        <v>32.090540026756067</v>
      </c>
      <c r="S36" s="5">
        <f t="shared" si="4"/>
        <v>11592.59936600829</v>
      </c>
      <c r="T36" s="5">
        <f t="shared" si="7"/>
        <v>0</v>
      </c>
      <c r="U36" s="4">
        <f t="shared" si="9"/>
        <v>841.5560640732275</v>
      </c>
      <c r="V36" s="5">
        <f t="shared" si="6"/>
        <v>4.2751567913985786</v>
      </c>
    </row>
    <row r="37" spans="1:22" x14ac:dyDescent="0.25">
      <c r="A37" t="s">
        <v>23</v>
      </c>
      <c r="B37" s="7">
        <v>0.60827546296296298</v>
      </c>
      <c r="C37">
        <v>40.988</v>
      </c>
      <c r="D37">
        <v>-95.054000000000002</v>
      </c>
      <c r="E37">
        <v>38951</v>
      </c>
      <c r="F37">
        <v>124</v>
      </c>
      <c r="G37">
        <v>67</v>
      </c>
      <c r="H37" t="s">
        <v>21</v>
      </c>
      <c r="I37">
        <v>7.7</v>
      </c>
      <c r="J37">
        <v>15.1</v>
      </c>
      <c r="K37">
        <v>217.1</v>
      </c>
      <c r="L37">
        <v>562</v>
      </c>
      <c r="M37">
        <v>0</v>
      </c>
      <c r="N37" t="s">
        <v>61</v>
      </c>
      <c r="O37" s="4">
        <f t="shared" si="0"/>
        <v>2674.0000000000023</v>
      </c>
      <c r="P37" s="6">
        <f t="shared" si="1"/>
        <v>3.0949074074074101E-2</v>
      </c>
      <c r="Q37" s="5">
        <f t="shared" si="2"/>
        <v>53.693418339291036</v>
      </c>
      <c r="R37" s="5">
        <f t="shared" si="8"/>
        <v>33.359720814201516</v>
      </c>
      <c r="S37" s="5">
        <f t="shared" si="4"/>
        <v>11872.409168495489</v>
      </c>
      <c r="T37" s="5">
        <f t="shared" si="7"/>
        <v>0</v>
      </c>
      <c r="U37" s="4">
        <f t="shared" si="9"/>
        <v>845.78908002991705</v>
      </c>
      <c r="V37" s="5">
        <f t="shared" si="6"/>
        <v>4.2966607739469902</v>
      </c>
    </row>
    <row r="38" spans="1:22" x14ac:dyDescent="0.25">
      <c r="A38" t="s">
        <v>23</v>
      </c>
      <c r="B38" s="7">
        <v>0.60887731481481489</v>
      </c>
      <c r="C38">
        <v>40.981000000000002</v>
      </c>
      <c r="D38">
        <v>-95.032166666666996</v>
      </c>
      <c r="E38">
        <v>39937</v>
      </c>
      <c r="F38">
        <v>122</v>
      </c>
      <c r="G38">
        <v>72</v>
      </c>
      <c r="H38" t="s">
        <v>21</v>
      </c>
      <c r="I38">
        <v>7.7</v>
      </c>
      <c r="J38">
        <v>14.1</v>
      </c>
      <c r="K38">
        <v>207.4</v>
      </c>
      <c r="L38">
        <v>562</v>
      </c>
      <c r="M38">
        <v>0</v>
      </c>
      <c r="N38" t="s">
        <v>62</v>
      </c>
      <c r="O38" s="4">
        <f t="shared" si="0"/>
        <v>2726.0000000000073</v>
      </c>
      <c r="P38" s="6">
        <f t="shared" si="1"/>
        <v>3.155092592592601E-2</v>
      </c>
      <c r="Q38" s="5">
        <f t="shared" si="2"/>
        <v>55.66897662461453</v>
      </c>
      <c r="R38" s="5">
        <f t="shared" si="8"/>
        <v>34.587135176873005</v>
      </c>
      <c r="S38" s="5">
        <f t="shared" si="4"/>
        <v>12172.945623018775</v>
      </c>
      <c r="T38" s="5">
        <f t="shared" si="7"/>
        <v>0</v>
      </c>
      <c r="U38" s="4">
        <f t="shared" si="9"/>
        <v>851.3573000733652</v>
      </c>
      <c r="V38" s="5">
        <f t="shared" si="6"/>
        <v>4.3249476757364311</v>
      </c>
    </row>
    <row r="39" spans="1:22" x14ac:dyDescent="0.25">
      <c r="A39" t="s">
        <v>23</v>
      </c>
      <c r="B39" s="7">
        <v>0.60947916666666668</v>
      </c>
      <c r="C39">
        <v>40.974333333333</v>
      </c>
      <c r="D39">
        <v>-95.011499999999998</v>
      </c>
      <c r="E39">
        <v>40859</v>
      </c>
      <c r="F39">
        <v>102</v>
      </c>
      <c r="G39">
        <v>56</v>
      </c>
      <c r="H39" t="s">
        <v>21</v>
      </c>
      <c r="I39">
        <v>7.7</v>
      </c>
      <c r="J39">
        <v>13.2</v>
      </c>
      <c r="K39">
        <v>198.8</v>
      </c>
      <c r="L39">
        <v>562</v>
      </c>
      <c r="M39">
        <v>0</v>
      </c>
      <c r="N39" t="s">
        <v>63</v>
      </c>
      <c r="O39" s="4">
        <f t="shared" si="0"/>
        <v>2778.0000000000027</v>
      </c>
      <c r="P39" s="6">
        <f t="shared" si="1"/>
        <v>3.2152777777777808E-2</v>
      </c>
      <c r="Q39" s="5">
        <f t="shared" si="2"/>
        <v>57.542313102413708</v>
      </c>
      <c r="R39" s="5">
        <f t="shared" si="8"/>
        <v>35.751039130529634</v>
      </c>
      <c r="S39" s="5">
        <f t="shared" si="4"/>
        <v>12453.974640331626</v>
      </c>
      <c r="T39" s="5">
        <f t="shared" si="7"/>
        <v>0</v>
      </c>
      <c r="U39" s="4">
        <f t="shared" si="9"/>
        <v>855.33477321814166</v>
      </c>
      <c r="V39" s="5">
        <f t="shared" si="6"/>
        <v>4.3451534850145368</v>
      </c>
    </row>
    <row r="40" spans="1:22" x14ac:dyDescent="0.25">
      <c r="A40" t="s">
        <v>23</v>
      </c>
      <c r="B40" s="7">
        <v>0.61008101851851848</v>
      </c>
      <c r="C40">
        <v>40.969499999999996</v>
      </c>
      <c r="D40">
        <v>-94.989500000000007</v>
      </c>
      <c r="E40">
        <v>41687</v>
      </c>
      <c r="F40">
        <v>104</v>
      </c>
      <c r="G40">
        <v>87</v>
      </c>
      <c r="H40" t="s">
        <v>21</v>
      </c>
      <c r="I40">
        <v>7.7</v>
      </c>
      <c r="J40">
        <v>12.3</v>
      </c>
      <c r="K40">
        <v>191.3</v>
      </c>
      <c r="L40">
        <v>562</v>
      </c>
      <c r="M40">
        <v>0</v>
      </c>
      <c r="N40" t="s">
        <v>64</v>
      </c>
      <c r="O40" s="4">
        <f t="shared" si="0"/>
        <v>2829.9999999999977</v>
      </c>
      <c r="P40" s="6">
        <f t="shared" si="1"/>
        <v>3.2754629629629606E-2</v>
      </c>
      <c r="Q40" s="5">
        <f t="shared" si="2"/>
        <v>59.41350418850061</v>
      </c>
      <c r="R40" s="5">
        <f t="shared" si="8"/>
        <v>36.913610152315428</v>
      </c>
      <c r="S40" s="5">
        <f t="shared" si="4"/>
        <v>12706.352109241649</v>
      </c>
      <c r="T40" s="5">
        <f t="shared" si="7"/>
        <v>0</v>
      </c>
      <c r="U40" s="4">
        <f t="shared" si="9"/>
        <v>857.17314487632575</v>
      </c>
      <c r="V40" s="5">
        <f t="shared" si="6"/>
        <v>4.3544925266008585</v>
      </c>
    </row>
    <row r="41" spans="1:22" x14ac:dyDescent="0.25">
      <c r="A41" t="s">
        <v>23</v>
      </c>
      <c r="B41" s="7">
        <v>0.61068287037037039</v>
      </c>
      <c r="C41">
        <v>40.966833333333</v>
      </c>
      <c r="D41">
        <v>-94.965666666667005</v>
      </c>
      <c r="E41">
        <v>42739</v>
      </c>
      <c r="F41">
        <v>94</v>
      </c>
      <c r="G41">
        <v>67</v>
      </c>
      <c r="H41" t="s">
        <v>21</v>
      </c>
      <c r="I41">
        <v>7.6</v>
      </c>
      <c r="J41">
        <v>11.3</v>
      </c>
      <c r="K41">
        <v>181.9</v>
      </c>
      <c r="L41">
        <v>562</v>
      </c>
      <c r="M41">
        <v>0</v>
      </c>
      <c r="N41" t="s">
        <v>65</v>
      </c>
      <c r="O41" s="4">
        <f t="shared" si="0"/>
        <v>2882.0000000000027</v>
      </c>
      <c r="P41" s="6">
        <f t="shared" si="1"/>
        <v>3.3356481481481515E-2</v>
      </c>
      <c r="Q41" s="5">
        <f t="shared" si="2"/>
        <v>61.306314475155787</v>
      </c>
      <c r="R41" s="5">
        <f t="shared" si="8"/>
        <v>38.089613183414286</v>
      </c>
      <c r="S41" s="5">
        <f t="shared" si="4"/>
        <v>13027.005608388197</v>
      </c>
      <c r="T41" s="5">
        <f t="shared" si="7"/>
        <v>0</v>
      </c>
      <c r="U41" s="4">
        <f t="shared" si="9"/>
        <v>863.6086051353218</v>
      </c>
      <c r="V41" s="5">
        <f t="shared" si="6"/>
        <v>4.3871850622577915</v>
      </c>
    </row>
    <row r="42" spans="1:22" x14ac:dyDescent="0.25">
      <c r="A42" t="s">
        <v>23</v>
      </c>
      <c r="B42" s="7">
        <v>0.61128472222222219</v>
      </c>
      <c r="C42">
        <v>40.964833333332997</v>
      </c>
      <c r="D42">
        <v>-94.940666666666999</v>
      </c>
      <c r="E42">
        <v>43505</v>
      </c>
      <c r="F42">
        <v>102</v>
      </c>
      <c r="G42">
        <v>85</v>
      </c>
      <c r="H42" t="s">
        <v>21</v>
      </c>
      <c r="I42">
        <v>7.6</v>
      </c>
      <c r="J42">
        <v>10.5</v>
      </c>
      <c r="K42">
        <v>175.4</v>
      </c>
      <c r="L42">
        <v>562</v>
      </c>
      <c r="M42">
        <v>0</v>
      </c>
      <c r="N42" t="s">
        <v>66</v>
      </c>
      <c r="O42" s="4">
        <f t="shared" si="0"/>
        <v>2933.9999999999982</v>
      </c>
      <c r="P42" s="6">
        <f t="shared" si="1"/>
        <v>3.3958333333333313E-2</v>
      </c>
      <c r="Q42" s="5">
        <f t="shared" si="2"/>
        <v>63.258587889741229</v>
      </c>
      <c r="R42" s="5">
        <f t="shared" si="8"/>
        <v>39.302560655896222</v>
      </c>
      <c r="S42" s="5">
        <f t="shared" si="4"/>
        <v>13260.485247500608</v>
      </c>
      <c r="T42" s="5">
        <f t="shared" si="7"/>
        <v>0</v>
      </c>
      <c r="U42" s="4">
        <f t="shared" si="9"/>
        <v>863.96728016359975</v>
      </c>
      <c r="V42" s="5">
        <f t="shared" si="6"/>
        <v>4.3890071535580732</v>
      </c>
    </row>
    <row r="43" spans="1:22" x14ac:dyDescent="0.25">
      <c r="A43" t="s">
        <v>23</v>
      </c>
      <c r="B43" s="7">
        <v>0.6118865740740741</v>
      </c>
      <c r="C43">
        <v>40.961166666666998</v>
      </c>
      <c r="D43">
        <v>-94.916499999999999</v>
      </c>
      <c r="E43">
        <v>44385</v>
      </c>
      <c r="F43">
        <v>106</v>
      </c>
      <c r="G43">
        <v>83</v>
      </c>
      <c r="H43" t="s">
        <v>21</v>
      </c>
      <c r="I43">
        <v>7.6</v>
      </c>
      <c r="J43">
        <v>9.6</v>
      </c>
      <c r="K43">
        <v>168.6</v>
      </c>
      <c r="L43">
        <v>562</v>
      </c>
      <c r="M43">
        <v>0</v>
      </c>
      <c r="N43" t="s">
        <v>67</v>
      </c>
      <c r="O43" s="4">
        <f t="shared" si="0"/>
        <v>2986.0000000000032</v>
      </c>
      <c r="P43" s="6">
        <f t="shared" si="1"/>
        <v>3.4560185185185222E-2</v>
      </c>
      <c r="Q43" s="5">
        <f t="shared" si="2"/>
        <v>65.243899827858755</v>
      </c>
      <c r="R43" s="5">
        <f t="shared" si="8"/>
        <v>40.536034963048643</v>
      </c>
      <c r="S43" s="5">
        <f t="shared" si="4"/>
        <v>13528.71250914411</v>
      </c>
      <c r="T43" s="5">
        <f t="shared" si="7"/>
        <v>0</v>
      </c>
      <c r="U43" s="4">
        <f t="shared" si="9"/>
        <v>866.60415271265811</v>
      </c>
      <c r="V43" s="5">
        <f t="shared" si="6"/>
        <v>4.4024026289962714</v>
      </c>
    </row>
    <row r="44" spans="1:22" x14ac:dyDescent="0.25">
      <c r="A44" t="s">
        <v>23</v>
      </c>
      <c r="B44" s="7">
        <v>0.61248842592592589</v>
      </c>
      <c r="C44">
        <v>40.956166666667002</v>
      </c>
      <c r="D44">
        <v>-94.893666666667002</v>
      </c>
      <c r="E44">
        <v>45113</v>
      </c>
      <c r="F44">
        <v>112</v>
      </c>
      <c r="G44">
        <v>74</v>
      </c>
      <c r="H44" t="s">
        <v>21</v>
      </c>
      <c r="I44">
        <v>7.6</v>
      </c>
      <c r="J44">
        <v>9</v>
      </c>
      <c r="K44">
        <v>162.69999999999999</v>
      </c>
      <c r="L44">
        <v>562</v>
      </c>
      <c r="M44">
        <v>0</v>
      </c>
      <c r="N44" t="s">
        <v>68</v>
      </c>
      <c r="O44" s="4">
        <f t="shared" si="0"/>
        <v>3037.9999999999986</v>
      </c>
      <c r="P44" s="6">
        <f t="shared" si="1"/>
        <v>3.5162037037037019E-2</v>
      </c>
      <c r="Q44" s="5">
        <f t="shared" si="2"/>
        <v>67.202226239793447</v>
      </c>
      <c r="R44" s="5">
        <f t="shared" si="8"/>
        <v>41.752743162783666</v>
      </c>
      <c r="S44" s="5">
        <f t="shared" si="4"/>
        <v>13750.609607412825</v>
      </c>
      <c r="T44" s="5">
        <f t="shared" si="7"/>
        <v>0</v>
      </c>
      <c r="U44" s="4">
        <f t="shared" si="9"/>
        <v>866.14878209348296</v>
      </c>
      <c r="V44" s="5">
        <f t="shared" si="6"/>
        <v>4.4000893181210019</v>
      </c>
    </row>
    <row r="45" spans="1:22" x14ac:dyDescent="0.25">
      <c r="A45" t="s">
        <v>23</v>
      </c>
      <c r="B45" s="7">
        <v>0.6130902777777778</v>
      </c>
      <c r="C45">
        <v>40.950666666666997</v>
      </c>
      <c r="D45">
        <v>-94.872666666667001</v>
      </c>
      <c r="E45">
        <v>45898</v>
      </c>
      <c r="F45">
        <v>117</v>
      </c>
      <c r="G45">
        <v>72</v>
      </c>
      <c r="H45" t="s">
        <v>21</v>
      </c>
      <c r="I45">
        <v>7.6</v>
      </c>
      <c r="J45">
        <v>8.4</v>
      </c>
      <c r="K45">
        <v>156.69999999999999</v>
      </c>
      <c r="L45">
        <v>562</v>
      </c>
      <c r="M45">
        <v>0</v>
      </c>
      <c r="N45" t="s">
        <v>69</v>
      </c>
      <c r="O45" s="4">
        <f t="shared" si="0"/>
        <v>3090.0000000000036</v>
      </c>
      <c r="P45" s="6">
        <f t="shared" si="1"/>
        <v>3.5763888888888928E-2</v>
      </c>
      <c r="Q45" s="5">
        <f t="shared" si="2"/>
        <v>69.050728497487512</v>
      </c>
      <c r="R45" s="5">
        <f t="shared" si="8"/>
        <v>42.901217615488989</v>
      </c>
      <c r="S45" s="5">
        <f t="shared" si="4"/>
        <v>13989.880516947085</v>
      </c>
      <c r="T45" s="5">
        <f t="shared" si="7"/>
        <v>0</v>
      </c>
      <c r="U45" s="4">
        <f t="shared" si="9"/>
        <v>866.81553398058145</v>
      </c>
      <c r="V45" s="5">
        <f t="shared" si="6"/>
        <v>4.4034764588950939</v>
      </c>
    </row>
    <row r="46" spans="1:22" x14ac:dyDescent="0.25">
      <c r="A46" t="s">
        <v>23</v>
      </c>
      <c r="B46" s="7">
        <v>0.6136921296296296</v>
      </c>
      <c r="C46">
        <v>40.944666666666997</v>
      </c>
      <c r="D46">
        <v>-94.852833333332995</v>
      </c>
      <c r="E46">
        <v>46776</v>
      </c>
      <c r="F46">
        <v>113</v>
      </c>
      <c r="G46">
        <v>76</v>
      </c>
      <c r="H46" t="s">
        <v>21</v>
      </c>
      <c r="I46">
        <v>7.6</v>
      </c>
      <c r="J46">
        <v>7.8</v>
      </c>
      <c r="K46">
        <v>150.30000000000001</v>
      </c>
      <c r="L46">
        <v>562</v>
      </c>
      <c r="M46">
        <v>0</v>
      </c>
      <c r="N46" t="s">
        <v>70</v>
      </c>
      <c r="O46" s="4">
        <f t="shared" si="0"/>
        <v>3141.9999999999986</v>
      </c>
      <c r="P46" s="6">
        <f t="shared" si="1"/>
        <v>3.6365740740740726E-2</v>
      </c>
      <c r="Q46" s="5">
        <f t="shared" si="2"/>
        <v>70.837939991943244</v>
      </c>
      <c r="R46" s="5">
        <f t="shared" si="8"/>
        <v>44.011612116994336</v>
      </c>
      <c r="S46" s="5">
        <f t="shared" si="4"/>
        <v>14257.49817117776</v>
      </c>
      <c r="T46" s="5">
        <f t="shared" si="7"/>
        <v>0</v>
      </c>
      <c r="U46" s="4">
        <f t="shared" si="9"/>
        <v>869.23615531508631</v>
      </c>
      <c r="V46" s="5">
        <f t="shared" si="6"/>
        <v>4.4157733648047541</v>
      </c>
    </row>
    <row r="47" spans="1:22" x14ac:dyDescent="0.25">
      <c r="A47" t="s">
        <v>23</v>
      </c>
      <c r="B47" s="7">
        <v>0.61429398148148151</v>
      </c>
      <c r="C47">
        <v>40.938666666666997</v>
      </c>
      <c r="D47">
        <v>-94.837333333333007</v>
      </c>
      <c r="E47">
        <v>47753</v>
      </c>
      <c r="F47">
        <v>143</v>
      </c>
      <c r="G47">
        <v>47</v>
      </c>
      <c r="H47" t="s">
        <v>24</v>
      </c>
      <c r="I47">
        <v>7.6</v>
      </c>
      <c r="J47">
        <v>7.3</v>
      </c>
      <c r="K47">
        <v>143.4</v>
      </c>
      <c r="L47">
        <v>562</v>
      </c>
      <c r="M47">
        <v>0</v>
      </c>
      <c r="N47" t="s">
        <v>71</v>
      </c>
      <c r="O47" s="4">
        <f t="shared" si="0"/>
        <v>3194.0000000000036</v>
      </c>
      <c r="P47" s="6">
        <f t="shared" si="1"/>
        <v>3.6967592592592635E-2</v>
      </c>
      <c r="Q47" s="5">
        <f t="shared" si="2"/>
        <v>72.30082925090241</v>
      </c>
      <c r="R47" s="5">
        <f t="shared" si="8"/>
        <v>44.920505213585663</v>
      </c>
      <c r="S47" s="5">
        <f t="shared" si="4"/>
        <v>14555.29139234333</v>
      </c>
      <c r="T47" s="5">
        <f t="shared" si="7"/>
        <v>0</v>
      </c>
      <c r="U47" s="4">
        <f t="shared" si="9"/>
        <v>873.43769567939796</v>
      </c>
      <c r="V47" s="5">
        <f t="shared" si="6"/>
        <v>4.4371174493995262</v>
      </c>
    </row>
    <row r="48" spans="1:22" x14ac:dyDescent="0.25">
      <c r="A48" t="s">
        <v>23</v>
      </c>
      <c r="B48" s="7">
        <v>0.61489583333333331</v>
      </c>
      <c r="C48">
        <v>40.932333333332998</v>
      </c>
      <c r="D48">
        <v>-94.828833333332994</v>
      </c>
      <c r="E48">
        <v>48778</v>
      </c>
      <c r="F48">
        <v>141</v>
      </c>
      <c r="G48">
        <v>37</v>
      </c>
      <c r="H48" t="s">
        <v>21</v>
      </c>
      <c r="I48">
        <v>7.6</v>
      </c>
      <c r="J48">
        <v>6.7</v>
      </c>
      <c r="K48">
        <v>136.6</v>
      </c>
      <c r="L48">
        <v>562</v>
      </c>
      <c r="M48">
        <v>0</v>
      </c>
      <c r="N48" t="s">
        <v>72</v>
      </c>
      <c r="O48" s="4">
        <f t="shared" si="0"/>
        <v>3245.9999999999991</v>
      </c>
      <c r="P48" s="6">
        <f t="shared" si="1"/>
        <v>3.7569444444444433E-2</v>
      </c>
      <c r="Q48" s="5">
        <f t="shared" si="2"/>
        <v>73.256881614791183</v>
      </c>
      <c r="R48" s="5">
        <f t="shared" si="8"/>
        <v>45.514500547269762</v>
      </c>
      <c r="S48" s="5">
        <f t="shared" si="4"/>
        <v>14867.715191416726</v>
      </c>
      <c r="T48" s="5">
        <f t="shared" si="7"/>
        <v>0</v>
      </c>
      <c r="U48" s="4">
        <f t="shared" si="9"/>
        <v>878.39186691312409</v>
      </c>
      <c r="V48" s="5">
        <f t="shared" si="6"/>
        <v>4.4622849453036055</v>
      </c>
    </row>
    <row r="49" spans="1:22" x14ac:dyDescent="0.25">
      <c r="A49" t="s">
        <v>23</v>
      </c>
      <c r="B49" s="7">
        <v>0.61549768518518522</v>
      </c>
      <c r="C49">
        <v>40.927</v>
      </c>
      <c r="D49">
        <v>-94.820666666666995</v>
      </c>
      <c r="E49">
        <v>49940</v>
      </c>
      <c r="F49">
        <v>135</v>
      </c>
      <c r="G49">
        <v>20</v>
      </c>
      <c r="H49" t="s">
        <v>21</v>
      </c>
      <c r="I49">
        <v>7.6</v>
      </c>
      <c r="J49">
        <v>6.1</v>
      </c>
      <c r="K49">
        <v>129.4</v>
      </c>
      <c r="L49">
        <v>562</v>
      </c>
      <c r="M49">
        <v>0</v>
      </c>
      <c r="N49" t="s">
        <v>73</v>
      </c>
      <c r="O49" s="4">
        <f t="shared" si="0"/>
        <v>3298.0000000000041</v>
      </c>
      <c r="P49" s="6">
        <f t="shared" si="1"/>
        <v>3.8171296296296342E-2</v>
      </c>
      <c r="Q49" s="5">
        <f t="shared" si="2"/>
        <v>74.138295115011218</v>
      </c>
      <c r="R49" s="5">
        <f t="shared" si="8"/>
        <v>46.062122754956469</v>
      </c>
      <c r="S49" s="5">
        <f t="shared" si="4"/>
        <v>15221.897098268713</v>
      </c>
      <c r="T49" s="5">
        <f t="shared" si="7"/>
        <v>0</v>
      </c>
      <c r="U49" s="4">
        <f t="shared" si="9"/>
        <v>885.68223165554775</v>
      </c>
      <c r="V49" s="5">
        <f t="shared" si="6"/>
        <v>4.499320448546837</v>
      </c>
    </row>
    <row r="50" spans="1:22" x14ac:dyDescent="0.25">
      <c r="A50" t="s">
        <v>23</v>
      </c>
      <c r="B50" s="7">
        <v>0.61609953703703701</v>
      </c>
      <c r="C50">
        <v>40.922499999999999</v>
      </c>
      <c r="D50">
        <v>-94.814333333332996</v>
      </c>
      <c r="E50">
        <v>51057</v>
      </c>
      <c r="F50">
        <v>136</v>
      </c>
      <c r="G50">
        <v>38</v>
      </c>
      <c r="H50" t="s">
        <v>24</v>
      </c>
      <c r="I50">
        <v>7.6</v>
      </c>
      <c r="J50">
        <v>5.5</v>
      </c>
      <c r="K50">
        <v>122.7</v>
      </c>
      <c r="L50">
        <v>562</v>
      </c>
      <c r="M50">
        <v>0</v>
      </c>
      <c r="N50" t="s">
        <v>74</v>
      </c>
      <c r="O50" s="4">
        <f t="shared" si="0"/>
        <v>3349.9999999999991</v>
      </c>
      <c r="P50" s="6">
        <f t="shared" si="1"/>
        <v>3.877314814814814E-2</v>
      </c>
      <c r="Q50" s="5">
        <f t="shared" si="2"/>
        <v>74.840969992532578</v>
      </c>
      <c r="R50" s="5">
        <f t="shared" si="8"/>
        <v>46.498694656360485</v>
      </c>
      <c r="S50" s="5">
        <f t="shared" si="4"/>
        <v>15562.362838332114</v>
      </c>
      <c r="T50" s="5">
        <f t="shared" si="7"/>
        <v>0</v>
      </c>
      <c r="U50" s="4">
        <f t="shared" si="9"/>
        <v>891.9402985074629</v>
      </c>
      <c r="V50" s="5">
        <f t="shared" si="6"/>
        <v>4.5311118147375788</v>
      </c>
    </row>
    <row r="51" spans="1:22" x14ac:dyDescent="0.25">
      <c r="A51" t="s">
        <v>23</v>
      </c>
      <c r="B51" s="7">
        <v>0.61670138888888892</v>
      </c>
      <c r="C51">
        <v>40.918999999999997</v>
      </c>
      <c r="D51">
        <v>-94.806833333333003</v>
      </c>
      <c r="E51">
        <v>52111</v>
      </c>
      <c r="F51">
        <v>165</v>
      </c>
      <c r="G51">
        <v>20</v>
      </c>
      <c r="H51" t="s">
        <v>26</v>
      </c>
      <c r="I51">
        <v>7.6</v>
      </c>
      <c r="J51">
        <v>4.9000000000000004</v>
      </c>
      <c r="K51">
        <v>116.4</v>
      </c>
      <c r="L51">
        <v>562</v>
      </c>
      <c r="M51">
        <v>0</v>
      </c>
      <c r="N51" t="s">
        <v>75</v>
      </c>
      <c r="O51" s="4">
        <f t="shared" si="0"/>
        <v>3402.0000000000041</v>
      </c>
      <c r="P51" s="6">
        <f t="shared" si="1"/>
        <v>3.9375000000000049E-2</v>
      </c>
      <c r="Q51" s="5">
        <f t="shared" si="2"/>
        <v>75.579629389119333</v>
      </c>
      <c r="R51" s="5">
        <f t="shared" si="8"/>
        <v>46.957623739459841</v>
      </c>
      <c r="S51" s="5">
        <f t="shared" si="4"/>
        <v>15883.62594489149</v>
      </c>
      <c r="T51" s="5">
        <f t="shared" si="7"/>
        <v>0</v>
      </c>
      <c r="U51" s="4">
        <f t="shared" si="9"/>
        <v>896.8959435626092</v>
      </c>
      <c r="V51" s="5">
        <f t="shared" si="6"/>
        <v>4.556286797745515</v>
      </c>
    </row>
    <row r="52" spans="1:22" x14ac:dyDescent="0.25">
      <c r="A52" t="s">
        <v>23</v>
      </c>
      <c r="B52" s="7">
        <v>0.61730324074074072</v>
      </c>
      <c r="C52">
        <v>40.919833333333003</v>
      </c>
      <c r="D52">
        <v>-94.803666666666999</v>
      </c>
      <c r="E52">
        <v>53416</v>
      </c>
      <c r="F52">
        <v>51</v>
      </c>
      <c r="G52">
        <v>12</v>
      </c>
      <c r="H52" t="s">
        <v>76</v>
      </c>
      <c r="I52">
        <v>7.6</v>
      </c>
      <c r="J52">
        <v>4.3</v>
      </c>
      <c r="K52">
        <v>109.1</v>
      </c>
      <c r="L52">
        <v>562</v>
      </c>
      <c r="M52">
        <v>0</v>
      </c>
      <c r="N52" t="s">
        <v>77</v>
      </c>
      <c r="O52" s="4">
        <f t="shared" si="0"/>
        <v>3453.9999999999995</v>
      </c>
      <c r="P52" s="6">
        <f t="shared" si="1"/>
        <v>3.9976851851851847E-2</v>
      </c>
      <c r="Q52" s="5">
        <f t="shared" si="2"/>
        <v>75.773039898088868</v>
      </c>
      <c r="R52" s="5">
        <f t="shared" si="8"/>
        <v>47.077789688682614</v>
      </c>
      <c r="S52" s="5">
        <f t="shared" si="4"/>
        <v>16281.394781760546</v>
      </c>
      <c r="T52" s="5">
        <f t="shared" si="7"/>
        <v>0</v>
      </c>
      <c r="U52" s="4">
        <f t="shared" si="9"/>
        <v>906.06253618992491</v>
      </c>
      <c r="V52" s="5">
        <f t="shared" si="6"/>
        <v>4.6028536545452576</v>
      </c>
    </row>
    <row r="53" spans="1:22" x14ac:dyDescent="0.25">
      <c r="A53" t="s">
        <v>23</v>
      </c>
      <c r="B53" s="7">
        <v>0.61790509259259252</v>
      </c>
      <c r="C53">
        <v>40.921500000000002</v>
      </c>
      <c r="D53">
        <v>-94.799166666667006</v>
      </c>
      <c r="E53">
        <v>54196</v>
      </c>
      <c r="F53">
        <v>71</v>
      </c>
      <c r="G53">
        <v>25</v>
      </c>
      <c r="H53" t="s">
        <v>26</v>
      </c>
      <c r="I53">
        <v>7.6</v>
      </c>
      <c r="J53">
        <v>3.6</v>
      </c>
      <c r="K53">
        <v>105</v>
      </c>
      <c r="L53">
        <v>562</v>
      </c>
      <c r="M53">
        <v>0</v>
      </c>
      <c r="N53" t="s">
        <v>78</v>
      </c>
      <c r="O53" s="4">
        <f t="shared" si="0"/>
        <v>3505.999999999995</v>
      </c>
      <c r="P53" s="6">
        <f t="shared" si="1"/>
        <v>4.0578703703703645E-2</v>
      </c>
      <c r="Q53" s="5">
        <f t="shared" si="2"/>
        <v>76.024349093181698</v>
      </c>
      <c r="R53" s="5">
        <f t="shared" si="8"/>
        <v>47.233928091593789</v>
      </c>
      <c r="S53" s="5">
        <f t="shared" si="4"/>
        <v>16519.14167276274</v>
      </c>
      <c r="T53" s="5">
        <f t="shared" si="7"/>
        <v>0</v>
      </c>
      <c r="U53" s="4">
        <f t="shared" si="9"/>
        <v>905.97261836851237</v>
      </c>
      <c r="V53" s="5">
        <f t="shared" si="6"/>
        <v>4.6023968664579389</v>
      </c>
    </row>
    <row r="54" spans="1:22" x14ac:dyDescent="0.25">
      <c r="A54" t="s">
        <v>23</v>
      </c>
      <c r="B54" s="7">
        <v>0.61850694444444443</v>
      </c>
      <c r="C54">
        <v>40.920999999999999</v>
      </c>
      <c r="D54">
        <v>-94.794166666666996</v>
      </c>
      <c r="E54">
        <v>55086</v>
      </c>
      <c r="F54">
        <v>66</v>
      </c>
      <c r="G54">
        <v>9</v>
      </c>
      <c r="H54" t="s">
        <v>26</v>
      </c>
      <c r="I54">
        <v>7.6</v>
      </c>
      <c r="J54">
        <v>3</v>
      </c>
      <c r="K54">
        <v>100.6</v>
      </c>
      <c r="L54">
        <v>562</v>
      </c>
      <c r="M54">
        <v>0</v>
      </c>
      <c r="N54" t="s">
        <v>79</v>
      </c>
      <c r="O54" s="4">
        <f t="shared" si="0"/>
        <v>3558</v>
      </c>
      <c r="P54" s="6">
        <f t="shared" si="1"/>
        <v>4.1180555555555554E-2</v>
      </c>
      <c r="Q54" s="5">
        <f t="shared" si="2"/>
        <v>76.423737025101332</v>
      </c>
      <c r="R54" s="5">
        <f t="shared" si="8"/>
        <v>47.482067813695451</v>
      </c>
      <c r="S54" s="5">
        <f t="shared" si="4"/>
        <v>16790.416971470371</v>
      </c>
      <c r="T54" s="5">
        <f t="shared" si="7"/>
        <v>0</v>
      </c>
      <c r="U54" s="4">
        <f t="shared" si="9"/>
        <v>907.74030354131537</v>
      </c>
      <c r="V54" s="5">
        <f t="shared" si="6"/>
        <v>4.6113768163319682</v>
      </c>
    </row>
    <row r="55" spans="1:22" x14ac:dyDescent="0.25">
      <c r="A55" t="s">
        <v>23</v>
      </c>
      <c r="B55" s="7">
        <v>0.61910879629629634</v>
      </c>
      <c r="C55">
        <v>40.921500000000002</v>
      </c>
      <c r="D55">
        <v>-94.790833333332998</v>
      </c>
      <c r="E55">
        <v>55995</v>
      </c>
      <c r="F55">
        <v>76</v>
      </c>
      <c r="G55">
        <v>9</v>
      </c>
      <c r="H55" t="s">
        <v>26</v>
      </c>
      <c r="I55">
        <v>7.6</v>
      </c>
      <c r="J55">
        <v>2.6</v>
      </c>
      <c r="K55">
        <v>96.5</v>
      </c>
      <c r="L55">
        <v>562</v>
      </c>
      <c r="M55">
        <v>0</v>
      </c>
      <c r="N55" t="s">
        <v>80</v>
      </c>
      <c r="O55" s="4">
        <f t="shared" si="0"/>
        <v>3610.0000000000045</v>
      </c>
      <c r="P55" s="6">
        <f t="shared" si="1"/>
        <v>4.1782407407407463E-2</v>
      </c>
      <c r="Q55" s="5">
        <f t="shared" si="2"/>
        <v>76.648190984334704</v>
      </c>
      <c r="R55" s="5">
        <f t="shared" si="8"/>
        <v>47.621521058567147</v>
      </c>
      <c r="S55" s="5">
        <f t="shared" si="4"/>
        <v>17067.483540599853</v>
      </c>
      <c r="T55" s="5">
        <f t="shared" si="7"/>
        <v>0</v>
      </c>
      <c r="U55" s="4">
        <f t="shared" si="9"/>
        <v>909.77285318559439</v>
      </c>
      <c r="V55" s="5">
        <f t="shared" si="6"/>
        <v>4.6217022940827146</v>
      </c>
    </row>
    <row r="56" spans="1:22" x14ac:dyDescent="0.25">
      <c r="A56" t="s">
        <v>23</v>
      </c>
      <c r="B56" s="7">
        <v>0.61971064814814814</v>
      </c>
      <c r="C56">
        <v>40.920999999999999</v>
      </c>
      <c r="D56">
        <v>-94.789833333332993</v>
      </c>
      <c r="E56">
        <v>56896</v>
      </c>
      <c r="F56">
        <v>250</v>
      </c>
      <c r="G56">
        <v>10</v>
      </c>
      <c r="H56" t="s">
        <v>26</v>
      </c>
      <c r="I56">
        <v>7.6</v>
      </c>
      <c r="J56">
        <v>2.4</v>
      </c>
      <c r="K56">
        <v>92.4</v>
      </c>
      <c r="L56">
        <v>562</v>
      </c>
      <c r="M56">
        <v>0</v>
      </c>
      <c r="N56" t="s">
        <v>81</v>
      </c>
      <c r="O56" s="4">
        <f t="shared" si="0"/>
        <v>3662</v>
      </c>
      <c r="P56" s="6">
        <f t="shared" si="1"/>
        <v>4.238425925925926E-2</v>
      </c>
      <c r="Q56" s="5">
        <f t="shared" si="2"/>
        <v>76.748272073164458</v>
      </c>
      <c r="R56" s="5">
        <f t="shared" si="8"/>
        <v>47.683701439057074</v>
      </c>
      <c r="S56" s="5">
        <f t="shared" si="4"/>
        <v>17342.111680078029</v>
      </c>
      <c r="T56" s="5">
        <f t="shared" si="7"/>
        <v>0</v>
      </c>
      <c r="U56" s="4">
        <f t="shared" si="9"/>
        <v>911.61660294920807</v>
      </c>
      <c r="V56" s="5">
        <f t="shared" si="6"/>
        <v>4.6310686567768435</v>
      </c>
    </row>
    <row r="57" spans="1:22" x14ac:dyDescent="0.25">
      <c r="A57" t="s">
        <v>23</v>
      </c>
      <c r="B57" s="7">
        <v>0.62031249999999993</v>
      </c>
      <c r="C57">
        <v>40.922666666666998</v>
      </c>
      <c r="D57">
        <v>-94.789666666667003</v>
      </c>
      <c r="E57">
        <v>57742</v>
      </c>
      <c r="F57">
        <v>48</v>
      </c>
      <c r="G57">
        <v>6</v>
      </c>
      <c r="H57" t="s">
        <v>26</v>
      </c>
      <c r="I57">
        <v>7.6</v>
      </c>
      <c r="J57">
        <v>2.2999999999999998</v>
      </c>
      <c r="K57">
        <v>88.5</v>
      </c>
      <c r="L57">
        <v>562</v>
      </c>
      <c r="M57">
        <v>0</v>
      </c>
      <c r="N57" t="s">
        <v>82</v>
      </c>
      <c r="O57" s="4">
        <f t="shared" si="0"/>
        <v>3713.9999999999955</v>
      </c>
      <c r="P57" s="6">
        <f t="shared" si="1"/>
        <v>4.2986111111111058E-2</v>
      </c>
      <c r="Q57" s="5">
        <f t="shared" si="2"/>
        <v>76.677120564033828</v>
      </c>
      <c r="R57" s="5">
        <f t="shared" si="8"/>
        <v>47.639495006434217</v>
      </c>
      <c r="S57" s="5">
        <f t="shared" si="4"/>
        <v>17599.975615703486</v>
      </c>
      <c r="T57" s="5">
        <f t="shared" si="7"/>
        <v>0</v>
      </c>
      <c r="U57" s="4">
        <f t="shared" si="9"/>
        <v>912.52019386106736</v>
      </c>
      <c r="V57" s="5">
        <f t="shared" si="6"/>
        <v>4.6356589544271083</v>
      </c>
    </row>
    <row r="58" spans="1:22" x14ac:dyDescent="0.25">
      <c r="A58" t="s">
        <v>23</v>
      </c>
      <c r="B58" s="7">
        <v>0.62091435185185184</v>
      </c>
      <c r="C58">
        <v>40.925166666667003</v>
      </c>
      <c r="D58">
        <v>-94.787833333332998</v>
      </c>
      <c r="E58">
        <v>58573</v>
      </c>
      <c r="F58">
        <v>24</v>
      </c>
      <c r="G58">
        <v>12</v>
      </c>
      <c r="H58" t="s">
        <v>26</v>
      </c>
      <c r="I58">
        <v>7.6</v>
      </c>
      <c r="J58">
        <v>2.2999999999999998</v>
      </c>
      <c r="K58">
        <v>85.2</v>
      </c>
      <c r="L58">
        <v>562</v>
      </c>
      <c r="M58">
        <v>0</v>
      </c>
      <c r="N58" t="s">
        <v>83</v>
      </c>
      <c r="O58" s="4">
        <f t="shared" si="0"/>
        <v>3766.0000000000005</v>
      </c>
      <c r="P58" s="6">
        <f t="shared" si="1"/>
        <v>4.3587962962962967E-2</v>
      </c>
      <c r="Q58" s="5">
        <f t="shared" si="2"/>
        <v>76.690107434646151</v>
      </c>
      <c r="R58" s="5">
        <f t="shared" si="8"/>
        <v>47.647563749145654</v>
      </c>
      <c r="S58" s="5">
        <f t="shared" si="4"/>
        <v>17853.267495732747</v>
      </c>
      <c r="T58" s="5">
        <f t="shared" si="7"/>
        <v>0</v>
      </c>
      <c r="U58" s="4">
        <f t="shared" si="9"/>
        <v>913.15985130111517</v>
      </c>
      <c r="V58" s="5">
        <f t="shared" si="6"/>
        <v>4.6389084537364624</v>
      </c>
    </row>
    <row r="59" spans="1:22" x14ac:dyDescent="0.25">
      <c r="A59" t="s">
        <v>23</v>
      </c>
      <c r="B59" s="7">
        <v>0.62151620370370375</v>
      </c>
      <c r="C59">
        <v>40.925833333333003</v>
      </c>
      <c r="D59">
        <v>-94.786500000000004</v>
      </c>
      <c r="E59">
        <v>59394</v>
      </c>
      <c r="F59">
        <v>0</v>
      </c>
      <c r="G59">
        <v>2</v>
      </c>
      <c r="H59" t="s">
        <v>76</v>
      </c>
      <c r="I59">
        <v>7.6</v>
      </c>
      <c r="J59">
        <v>2.2999999999999998</v>
      </c>
      <c r="K59">
        <v>81.900000000000006</v>
      </c>
      <c r="L59">
        <v>562</v>
      </c>
      <c r="M59">
        <v>0</v>
      </c>
      <c r="N59" t="s">
        <v>84</v>
      </c>
      <c r="O59" s="4">
        <f t="shared" si="0"/>
        <v>3818.0000000000055</v>
      </c>
      <c r="P59" s="6">
        <f t="shared" si="1"/>
        <v>4.4189814814814876E-2</v>
      </c>
      <c r="Q59" s="5">
        <f t="shared" si="2"/>
        <v>76.757306339919822</v>
      </c>
      <c r="R59" s="5">
        <f t="shared" si="8"/>
        <v>47.689314428992184</v>
      </c>
      <c r="S59" s="5">
        <f t="shared" si="4"/>
        <v>18103.511338697877</v>
      </c>
      <c r="T59" s="5">
        <f t="shared" si="7"/>
        <v>0</v>
      </c>
      <c r="U59" s="4">
        <f t="shared" si="9"/>
        <v>913.62493452069009</v>
      </c>
      <c r="V59" s="5">
        <f t="shared" si="6"/>
        <v>4.6412711052217448</v>
      </c>
    </row>
    <row r="60" spans="1:22" x14ac:dyDescent="0.25">
      <c r="A60" t="s">
        <v>23</v>
      </c>
      <c r="B60" s="7">
        <v>0.62211805555555555</v>
      </c>
      <c r="C60">
        <v>40.926666666667003</v>
      </c>
      <c r="D60">
        <v>-94.785333333333</v>
      </c>
      <c r="E60">
        <v>60245</v>
      </c>
      <c r="F60">
        <v>344</v>
      </c>
      <c r="G60">
        <v>11</v>
      </c>
      <c r="H60" t="s">
        <v>26</v>
      </c>
      <c r="I60">
        <v>7.6</v>
      </c>
      <c r="J60">
        <v>2.2999999999999998</v>
      </c>
      <c r="K60">
        <v>78.7</v>
      </c>
      <c r="L60">
        <v>562</v>
      </c>
      <c r="M60">
        <v>0</v>
      </c>
      <c r="N60" t="s">
        <v>85</v>
      </c>
      <c r="O60" s="4">
        <f t="shared" si="0"/>
        <v>3870.0000000000005</v>
      </c>
      <c r="P60" s="6">
        <f t="shared" si="1"/>
        <v>4.4791666666666674E-2</v>
      </c>
      <c r="Q60" s="5">
        <f t="shared" si="2"/>
        <v>76.803904596229387</v>
      </c>
      <c r="R60" s="5">
        <f t="shared" si="8"/>
        <v>47.718265925637319</v>
      </c>
      <c r="S60" s="5">
        <f t="shared" si="4"/>
        <v>18362.8992928554</v>
      </c>
      <c r="T60" s="5">
        <f t="shared" si="7"/>
        <v>0</v>
      </c>
      <c r="U60" s="4">
        <f t="shared" si="9"/>
        <v>914.54263565891449</v>
      </c>
      <c r="V60" s="5">
        <f t="shared" si="6"/>
        <v>4.645933083693583</v>
      </c>
    </row>
    <row r="61" spans="1:22" x14ac:dyDescent="0.25">
      <c r="A61" t="s">
        <v>23</v>
      </c>
      <c r="B61" s="7">
        <v>0.62271990740740735</v>
      </c>
      <c r="C61">
        <v>40.927500000000002</v>
      </c>
      <c r="D61">
        <v>-94.784833333332998</v>
      </c>
      <c r="E61">
        <v>61000</v>
      </c>
      <c r="F61">
        <v>128</v>
      </c>
      <c r="G61">
        <v>9</v>
      </c>
      <c r="H61" t="s">
        <v>26</v>
      </c>
      <c r="I61">
        <v>7.6</v>
      </c>
      <c r="J61">
        <v>2.5</v>
      </c>
      <c r="K61">
        <v>75.900000000000006</v>
      </c>
      <c r="L61">
        <v>562</v>
      </c>
      <c r="M61">
        <v>0</v>
      </c>
      <c r="N61" t="s">
        <v>86</v>
      </c>
      <c r="O61" s="4">
        <f t="shared" si="0"/>
        <v>3921.9999999999959</v>
      </c>
      <c r="P61" s="6">
        <f t="shared" si="1"/>
        <v>4.5393518518518472E-2</v>
      </c>
      <c r="Q61" s="5">
        <f t="shared" si="2"/>
        <v>76.800483450801977</v>
      </c>
      <c r="R61" s="5">
        <f t="shared" si="8"/>
        <v>47.716140367983265</v>
      </c>
      <c r="S61" s="5">
        <f t="shared" si="4"/>
        <v>18593.026091197269</v>
      </c>
      <c r="T61" s="5">
        <f t="shared" si="7"/>
        <v>0</v>
      </c>
      <c r="U61" s="4">
        <f t="shared" si="9"/>
        <v>913.96736359000602</v>
      </c>
      <c r="V61" s="5">
        <f t="shared" si="6"/>
        <v>4.6430106660469299</v>
      </c>
    </row>
    <row r="62" spans="1:22" x14ac:dyDescent="0.25">
      <c r="A62" t="s">
        <v>23</v>
      </c>
      <c r="B62" s="7">
        <v>0.62332175925925926</v>
      </c>
      <c r="C62">
        <v>40.927</v>
      </c>
      <c r="D62">
        <v>-94.783666666667003</v>
      </c>
      <c r="E62">
        <v>61849</v>
      </c>
      <c r="F62">
        <v>326</v>
      </c>
      <c r="G62">
        <v>16</v>
      </c>
      <c r="H62" t="s">
        <v>26</v>
      </c>
      <c r="I62">
        <v>7.6</v>
      </c>
      <c r="J62">
        <v>2.6</v>
      </c>
      <c r="K62">
        <v>73</v>
      </c>
      <c r="L62">
        <v>562</v>
      </c>
      <c r="M62">
        <v>0</v>
      </c>
      <c r="N62" t="s">
        <v>87</v>
      </c>
      <c r="O62" s="4">
        <f t="shared" si="0"/>
        <v>3974.0000000000009</v>
      </c>
      <c r="P62" s="6">
        <f t="shared" si="1"/>
        <v>4.5995370370370381E-2</v>
      </c>
      <c r="Q62" s="5">
        <f t="shared" si="2"/>
        <v>76.91298330090244</v>
      </c>
      <c r="R62" s="5">
        <f t="shared" si="8"/>
        <v>47.78603652485068</v>
      </c>
      <c r="S62" s="5">
        <f t="shared" si="4"/>
        <v>18851.804437941966</v>
      </c>
      <c r="T62" s="5">
        <f t="shared" si="7"/>
        <v>0</v>
      </c>
      <c r="U62" s="4">
        <f t="shared" si="9"/>
        <v>914.82637141419207</v>
      </c>
      <c r="V62" s="5">
        <f t="shared" si="6"/>
        <v>4.647374478857758</v>
      </c>
    </row>
    <row r="63" spans="1:22" x14ac:dyDescent="0.25">
      <c r="A63" t="s">
        <v>23</v>
      </c>
      <c r="B63" s="7">
        <v>0.62392361111111116</v>
      </c>
      <c r="C63">
        <v>40.927833333332998</v>
      </c>
      <c r="D63">
        <v>-94.784166666667005</v>
      </c>
      <c r="E63">
        <v>62735</v>
      </c>
      <c r="F63">
        <v>357</v>
      </c>
      <c r="G63">
        <v>8</v>
      </c>
      <c r="H63" t="s">
        <v>26</v>
      </c>
      <c r="I63">
        <v>7.6</v>
      </c>
      <c r="J63">
        <v>2.7</v>
      </c>
      <c r="K63">
        <v>70.2</v>
      </c>
      <c r="L63">
        <v>562</v>
      </c>
      <c r="M63">
        <v>0</v>
      </c>
      <c r="N63" t="s">
        <v>88</v>
      </c>
      <c r="O63" s="4">
        <f t="shared" si="0"/>
        <v>4026.0000000000059</v>
      </c>
      <c r="P63" s="6">
        <f t="shared" si="1"/>
        <v>4.659722222222229E-2</v>
      </c>
      <c r="Q63" s="5">
        <f t="shared" si="2"/>
        <v>76.834318091430745</v>
      </c>
      <c r="R63" s="5">
        <f t="shared" si="8"/>
        <v>47.73716183020592</v>
      </c>
      <c r="S63" s="5">
        <f t="shared" si="4"/>
        <v>19121.860521823943</v>
      </c>
      <c r="T63" s="5">
        <f t="shared" si="7"/>
        <v>0</v>
      </c>
      <c r="U63" s="4">
        <f t="shared" si="9"/>
        <v>916.21460506706285</v>
      </c>
      <c r="V63" s="5">
        <f t="shared" si="6"/>
        <v>4.6544267915704642</v>
      </c>
    </row>
    <row r="64" spans="1:22" x14ac:dyDescent="0.25">
      <c r="A64" t="s">
        <v>23</v>
      </c>
      <c r="B64" s="7">
        <v>0.62572916666666667</v>
      </c>
      <c r="C64">
        <v>40.928166666667003</v>
      </c>
      <c r="D64">
        <v>-94.794499999999999</v>
      </c>
      <c r="E64">
        <v>65415</v>
      </c>
      <c r="F64">
        <v>330</v>
      </c>
      <c r="G64">
        <v>13</v>
      </c>
      <c r="H64" t="s">
        <v>76</v>
      </c>
      <c r="I64">
        <v>7.6</v>
      </c>
      <c r="J64">
        <v>3.4</v>
      </c>
      <c r="K64">
        <v>62</v>
      </c>
      <c r="L64">
        <v>562</v>
      </c>
      <c r="M64">
        <v>0</v>
      </c>
      <c r="N64" t="s">
        <v>89</v>
      </c>
      <c r="O64" s="4">
        <f t="shared" si="0"/>
        <v>4182.0000000000018</v>
      </c>
      <c r="P64" s="6">
        <f t="shared" si="1"/>
        <v>4.8402777777777795E-2</v>
      </c>
      <c r="Q64" s="5">
        <f t="shared" si="2"/>
        <v>76.040012166968623</v>
      </c>
      <c r="R64" s="5">
        <f t="shared" si="8"/>
        <v>47.243659559337601</v>
      </c>
      <c r="S64" s="5">
        <f t="shared" si="4"/>
        <v>19938.734455010974</v>
      </c>
      <c r="T64" s="5">
        <f t="shared" si="7"/>
        <v>0</v>
      </c>
      <c r="U64" s="4">
        <f t="shared" si="9"/>
        <v>920.48780487804834</v>
      </c>
      <c r="V64" s="5">
        <f t="shared" si="6"/>
        <v>4.6761349105809984</v>
      </c>
    </row>
    <row r="65" spans="1:22" x14ac:dyDescent="0.25">
      <c r="A65" t="s">
        <v>23</v>
      </c>
      <c r="B65" s="7">
        <v>0.62633101851851858</v>
      </c>
      <c r="C65">
        <v>40.929000000000002</v>
      </c>
      <c r="D65">
        <v>-94.799000000000007</v>
      </c>
      <c r="E65">
        <v>66309</v>
      </c>
      <c r="F65">
        <v>263</v>
      </c>
      <c r="G65">
        <v>15</v>
      </c>
      <c r="H65" t="s">
        <v>76</v>
      </c>
      <c r="I65">
        <v>7.6</v>
      </c>
      <c r="J65">
        <v>3.7</v>
      </c>
      <c r="K65">
        <v>59.5</v>
      </c>
      <c r="L65">
        <v>562</v>
      </c>
      <c r="M65">
        <v>0</v>
      </c>
      <c r="N65" t="s">
        <v>90</v>
      </c>
      <c r="O65" s="4">
        <f t="shared" si="0"/>
        <v>4234.0000000000064</v>
      </c>
      <c r="P65" s="6">
        <f t="shared" si="1"/>
        <v>4.9004629629629703E-2</v>
      </c>
      <c r="Q65" s="5">
        <f t="shared" si="2"/>
        <v>75.660368889679972</v>
      </c>
      <c r="R65" s="5">
        <f t="shared" si="8"/>
        <v>47.007787191158165</v>
      </c>
      <c r="S65" s="5">
        <f t="shared" si="4"/>
        <v>20211.228968544256</v>
      </c>
      <c r="T65" s="5">
        <f t="shared" si="7"/>
        <v>0</v>
      </c>
      <c r="U65" s="4">
        <f t="shared" si="9"/>
        <v>921.851676901274</v>
      </c>
      <c r="V65" s="5">
        <f t="shared" si="6"/>
        <v>4.6830634647102025</v>
      </c>
    </row>
    <row r="66" spans="1:22" x14ac:dyDescent="0.25">
      <c r="A66" t="s">
        <v>23</v>
      </c>
      <c r="B66" s="7">
        <v>0.62693287037037038</v>
      </c>
      <c r="C66">
        <v>40.929833333333001</v>
      </c>
      <c r="D66">
        <v>-94.8035</v>
      </c>
      <c r="E66">
        <v>67248</v>
      </c>
      <c r="F66">
        <v>302</v>
      </c>
      <c r="G66">
        <v>24</v>
      </c>
      <c r="H66" t="s">
        <v>26</v>
      </c>
      <c r="I66">
        <v>7.6</v>
      </c>
      <c r="J66">
        <v>4.0999999999999996</v>
      </c>
      <c r="K66">
        <v>57.1</v>
      </c>
      <c r="L66">
        <v>562</v>
      </c>
      <c r="M66">
        <v>0</v>
      </c>
      <c r="N66" t="s">
        <v>91</v>
      </c>
      <c r="O66" s="4">
        <f t="shared" ref="O66:O129" si="10">($B66-$B$2) *86400</f>
        <v>4286.0000000000018</v>
      </c>
      <c r="P66" s="6">
        <f t="shared" ref="P66:P129" si="11">($B66-$B$2)</f>
        <v>4.9606481481481501E-2</v>
      </c>
      <c r="Q66" s="5">
        <f t="shared" ref="Q66:Q129" si="12">ACOS(COS(RADIANS(90-$C$2)) *COS(RADIANS(90-$C66)) +SIN(RADIANS(90-$C$2)) *SIN(RADIANS(90-$C66)) *COS(RADIANS($D$2-$D66))) *6371</f>
        <v>75.280823422244652</v>
      </c>
      <c r="R66" s="5">
        <f t="shared" ref="R66:R97" si="13">$Q66 * 0.6213</f>
        <v>46.771975592240601</v>
      </c>
      <c r="S66" s="5">
        <f t="shared" ref="S66:S129" si="14">$E66 / 3.2808</f>
        <v>20497.43964886613</v>
      </c>
      <c r="T66" s="5">
        <f t="shared" si="7"/>
        <v>0</v>
      </c>
      <c r="U66" s="4">
        <f t="shared" ref="U66:U97" si="15">IF($E66&gt;$E65,($E66-$E$2) / ($O66/60),($E66-$E65) / (($O66-$O65)/60))</f>
        <v>923.81241250583253</v>
      </c>
      <c r="V66" s="5">
        <f t="shared" ref="V66:V129" si="16">$U66 / 3.2808 / 60</f>
        <v>4.693024122702961</v>
      </c>
    </row>
    <row r="67" spans="1:22" x14ac:dyDescent="0.25">
      <c r="A67" t="s">
        <v>23</v>
      </c>
      <c r="B67" s="7">
        <v>0.62753472222222217</v>
      </c>
      <c r="C67">
        <v>40.931666666666999</v>
      </c>
      <c r="D67">
        <v>-94.807000000000002</v>
      </c>
      <c r="E67">
        <v>68132</v>
      </c>
      <c r="F67">
        <v>47</v>
      </c>
      <c r="G67">
        <v>2</v>
      </c>
      <c r="H67" t="s">
        <v>92</v>
      </c>
      <c r="I67">
        <v>7.6</v>
      </c>
      <c r="J67">
        <v>4.5999999999999996</v>
      </c>
      <c r="K67">
        <v>54.8</v>
      </c>
      <c r="L67">
        <v>562</v>
      </c>
      <c r="M67">
        <v>0</v>
      </c>
      <c r="N67" t="s">
        <v>93</v>
      </c>
      <c r="O67" s="4">
        <f t="shared" si="10"/>
        <v>4337.9999999999973</v>
      </c>
      <c r="P67" s="6">
        <f t="shared" si="11"/>
        <v>5.0208333333333299E-2</v>
      </c>
      <c r="Q67" s="5">
        <f t="shared" si="12"/>
        <v>74.92664358954228</v>
      </c>
      <c r="R67" s="5">
        <f t="shared" si="13"/>
        <v>46.551923662182617</v>
      </c>
      <c r="S67" s="5">
        <f t="shared" si="14"/>
        <v>20766.886125335284</v>
      </c>
      <c r="T67" s="5">
        <f t="shared" ref="T67:T130" si="17">$M67 / 3.2808</f>
        <v>0</v>
      </c>
      <c r="U67" s="4">
        <f t="shared" si="15"/>
        <v>924.96542185338922</v>
      </c>
      <c r="V67" s="5">
        <f t="shared" si="16"/>
        <v>4.6988814814140314</v>
      </c>
    </row>
    <row r="68" spans="1:22" x14ac:dyDescent="0.25">
      <c r="A68" t="s">
        <v>23</v>
      </c>
      <c r="B68" s="7">
        <v>0.62873842592592599</v>
      </c>
      <c r="C68">
        <v>40.932499999999997</v>
      </c>
      <c r="D68">
        <v>-94.814166666667006</v>
      </c>
      <c r="E68">
        <v>69929</v>
      </c>
      <c r="F68">
        <v>285</v>
      </c>
      <c r="G68">
        <v>21</v>
      </c>
      <c r="H68" t="s">
        <v>92</v>
      </c>
      <c r="I68">
        <v>7.6</v>
      </c>
      <c r="J68">
        <v>5.4</v>
      </c>
      <c r="K68">
        <v>50.6</v>
      </c>
      <c r="L68">
        <v>562</v>
      </c>
      <c r="M68">
        <v>0</v>
      </c>
      <c r="N68" t="s">
        <v>94</v>
      </c>
      <c r="O68" s="4">
        <f t="shared" si="10"/>
        <v>4442.0000000000073</v>
      </c>
      <c r="P68" s="6">
        <f t="shared" si="11"/>
        <v>5.1412037037037117E-2</v>
      </c>
      <c r="Q68" s="5">
        <f t="shared" si="12"/>
        <v>74.346971077596962</v>
      </c>
      <c r="R68" s="5">
        <f t="shared" si="13"/>
        <v>46.191773130510988</v>
      </c>
      <c r="S68" s="5">
        <f t="shared" si="14"/>
        <v>21314.618385759572</v>
      </c>
      <c r="T68" s="5">
        <f t="shared" si="17"/>
        <v>0</v>
      </c>
      <c r="U68" s="4">
        <f t="shared" si="15"/>
        <v>927.58217019360495</v>
      </c>
      <c r="V68" s="5">
        <f t="shared" si="16"/>
        <v>4.7121747246281647</v>
      </c>
    </row>
    <row r="69" spans="1:22" x14ac:dyDescent="0.25">
      <c r="A69" t="s">
        <v>23</v>
      </c>
      <c r="B69" s="7">
        <v>0.62934027777777779</v>
      </c>
      <c r="C69">
        <v>40.932333333332998</v>
      </c>
      <c r="D69">
        <v>-94.820333333332997</v>
      </c>
      <c r="E69">
        <v>70851</v>
      </c>
      <c r="F69">
        <v>326</v>
      </c>
      <c r="G69">
        <v>16</v>
      </c>
      <c r="H69" t="s">
        <v>92</v>
      </c>
      <c r="I69">
        <v>7.6</v>
      </c>
      <c r="J69">
        <v>5.9</v>
      </c>
      <c r="K69">
        <v>48.4</v>
      </c>
      <c r="L69">
        <v>562</v>
      </c>
      <c r="M69">
        <v>0</v>
      </c>
      <c r="N69" t="s">
        <v>95</v>
      </c>
      <c r="O69" s="4">
        <f t="shared" si="10"/>
        <v>4494.0000000000018</v>
      </c>
      <c r="P69" s="6">
        <f t="shared" si="11"/>
        <v>5.2013888888888915E-2</v>
      </c>
      <c r="Q69" s="5">
        <f t="shared" si="12"/>
        <v>73.892964795279752</v>
      </c>
      <c r="R69" s="5">
        <f t="shared" si="13"/>
        <v>45.909699027307305</v>
      </c>
      <c r="S69" s="5">
        <f t="shared" si="14"/>
        <v>21595.64740307242</v>
      </c>
      <c r="T69" s="5">
        <f t="shared" si="17"/>
        <v>0</v>
      </c>
      <c r="U69" s="4">
        <f t="shared" si="15"/>
        <v>929.15887850467243</v>
      </c>
      <c r="V69" s="5">
        <f t="shared" si="16"/>
        <v>4.7201845002472584</v>
      </c>
    </row>
    <row r="70" spans="1:22" x14ac:dyDescent="0.25">
      <c r="A70" t="s">
        <v>23</v>
      </c>
      <c r="B70" s="7">
        <v>0.62994212962962959</v>
      </c>
      <c r="C70">
        <v>40.933999999999997</v>
      </c>
      <c r="D70">
        <v>-94.823833333332999</v>
      </c>
      <c r="E70">
        <v>71765</v>
      </c>
      <c r="F70">
        <v>270</v>
      </c>
      <c r="G70">
        <v>22</v>
      </c>
      <c r="H70" t="s">
        <v>92</v>
      </c>
      <c r="I70">
        <v>7.6</v>
      </c>
      <c r="J70">
        <v>6.4</v>
      </c>
      <c r="K70">
        <v>46.5</v>
      </c>
      <c r="L70">
        <v>562</v>
      </c>
      <c r="M70">
        <v>0</v>
      </c>
      <c r="N70" t="s">
        <v>96</v>
      </c>
      <c r="O70" s="4">
        <f t="shared" si="10"/>
        <v>4545.9999999999973</v>
      </c>
      <c r="P70" s="6">
        <f t="shared" si="11"/>
        <v>5.2615740740740713E-2</v>
      </c>
      <c r="Q70" s="5">
        <f t="shared" si="12"/>
        <v>73.546920397447948</v>
      </c>
      <c r="R70" s="5">
        <f t="shared" si="13"/>
        <v>45.694701642934405</v>
      </c>
      <c r="S70" s="5">
        <f t="shared" si="14"/>
        <v>21874.237990733967</v>
      </c>
      <c r="T70" s="5">
        <f t="shared" si="17"/>
        <v>0</v>
      </c>
      <c r="U70" s="4">
        <f t="shared" si="15"/>
        <v>930.59392872855312</v>
      </c>
      <c r="V70" s="5">
        <f t="shared" si="16"/>
        <v>4.7274746440327213</v>
      </c>
    </row>
    <row r="71" spans="1:22" x14ac:dyDescent="0.25">
      <c r="A71" t="s">
        <v>23</v>
      </c>
      <c r="B71" s="7">
        <v>0.6305439814814815</v>
      </c>
      <c r="C71">
        <v>40.935000000000002</v>
      </c>
      <c r="D71">
        <v>-94.828000000000003</v>
      </c>
      <c r="E71">
        <v>72612</v>
      </c>
      <c r="F71">
        <v>252</v>
      </c>
      <c r="G71">
        <v>15</v>
      </c>
      <c r="H71" t="s">
        <v>92</v>
      </c>
      <c r="I71">
        <v>7.6</v>
      </c>
      <c r="J71">
        <v>6.9</v>
      </c>
      <c r="K71">
        <v>44.8</v>
      </c>
      <c r="L71">
        <v>562</v>
      </c>
      <c r="M71">
        <v>0</v>
      </c>
      <c r="N71" t="s">
        <v>97</v>
      </c>
      <c r="O71" s="4">
        <f t="shared" si="10"/>
        <v>4598.0000000000027</v>
      </c>
      <c r="P71" s="6">
        <f t="shared" si="11"/>
        <v>5.3217592592592622E-2</v>
      </c>
      <c r="Q71" s="5">
        <f t="shared" si="12"/>
        <v>73.18446661357649</v>
      </c>
      <c r="R71" s="5">
        <f t="shared" si="13"/>
        <v>45.469509107015071</v>
      </c>
      <c r="S71" s="5">
        <f t="shared" si="14"/>
        <v>22132.406730065835</v>
      </c>
      <c r="T71" s="5">
        <f t="shared" si="17"/>
        <v>0</v>
      </c>
      <c r="U71" s="4">
        <f t="shared" si="15"/>
        <v>931.12222705524084</v>
      </c>
      <c r="V71" s="5">
        <f t="shared" si="16"/>
        <v>4.7301584321671584</v>
      </c>
    </row>
    <row r="72" spans="1:22" x14ac:dyDescent="0.25">
      <c r="A72" t="s">
        <v>23</v>
      </c>
      <c r="B72" s="7">
        <v>0.63114583333333341</v>
      </c>
      <c r="C72">
        <v>40.937166666666997</v>
      </c>
      <c r="D72">
        <v>-94.832666666666995</v>
      </c>
      <c r="E72">
        <v>73475</v>
      </c>
      <c r="F72">
        <v>271</v>
      </c>
      <c r="G72">
        <v>18</v>
      </c>
      <c r="H72" t="s">
        <v>92</v>
      </c>
      <c r="I72">
        <v>7.6</v>
      </c>
      <c r="J72">
        <v>7.6</v>
      </c>
      <c r="K72">
        <v>43</v>
      </c>
      <c r="L72">
        <v>562</v>
      </c>
      <c r="M72">
        <v>0</v>
      </c>
      <c r="N72" t="s">
        <v>98</v>
      </c>
      <c r="O72" s="4">
        <f t="shared" si="10"/>
        <v>4650.0000000000073</v>
      </c>
      <c r="P72" s="6">
        <f t="shared" si="11"/>
        <v>5.3819444444444531E-2</v>
      </c>
      <c r="Q72" s="5">
        <f t="shared" si="12"/>
        <v>72.725874404149351</v>
      </c>
      <c r="R72" s="5">
        <f t="shared" si="13"/>
        <v>45.184585767297989</v>
      </c>
      <c r="S72" s="5">
        <f t="shared" si="14"/>
        <v>22395.452328700318</v>
      </c>
      <c r="T72" s="5">
        <f t="shared" si="17"/>
        <v>0</v>
      </c>
      <c r="U72" s="4">
        <f t="shared" si="15"/>
        <v>931.84516129032102</v>
      </c>
      <c r="V72" s="5">
        <f t="shared" si="16"/>
        <v>4.7338309827395806</v>
      </c>
    </row>
    <row r="73" spans="1:22" x14ac:dyDescent="0.25">
      <c r="A73" t="s">
        <v>23</v>
      </c>
      <c r="B73" s="7">
        <v>0.6317476851851852</v>
      </c>
      <c r="C73">
        <v>40.939166666666999</v>
      </c>
      <c r="D73">
        <v>-94.836166666666998</v>
      </c>
      <c r="E73">
        <v>74426</v>
      </c>
      <c r="F73">
        <v>299</v>
      </c>
      <c r="G73">
        <v>13</v>
      </c>
      <c r="H73" t="s">
        <v>92</v>
      </c>
      <c r="I73">
        <v>7.6</v>
      </c>
      <c r="J73">
        <v>8.1</v>
      </c>
      <c r="K73">
        <v>41.2</v>
      </c>
      <c r="L73">
        <v>562</v>
      </c>
      <c r="M73">
        <v>0</v>
      </c>
      <c r="N73" t="s">
        <v>99</v>
      </c>
      <c r="O73" s="4">
        <f t="shared" si="10"/>
        <v>4702.0000000000027</v>
      </c>
      <c r="P73" s="6">
        <f t="shared" si="11"/>
        <v>5.4421296296296329E-2</v>
      </c>
      <c r="Q73" s="5">
        <f t="shared" si="12"/>
        <v>72.363121355695654</v>
      </c>
      <c r="R73" s="5">
        <f t="shared" si="13"/>
        <v>44.959207298293705</v>
      </c>
      <c r="S73" s="5">
        <f t="shared" si="14"/>
        <v>22685.320653499144</v>
      </c>
      <c r="T73" s="5">
        <f t="shared" si="17"/>
        <v>0</v>
      </c>
      <c r="U73" s="4">
        <f t="shared" si="15"/>
        <v>933.67503190131799</v>
      </c>
      <c r="V73" s="5">
        <f t="shared" si="16"/>
        <v>4.743126838481051</v>
      </c>
    </row>
    <row r="74" spans="1:22" x14ac:dyDescent="0.25">
      <c r="A74" t="s">
        <v>23</v>
      </c>
      <c r="B74" s="7">
        <v>0.632349537037037</v>
      </c>
      <c r="C74">
        <v>40.939</v>
      </c>
      <c r="D74">
        <v>-94.839666666667</v>
      </c>
      <c r="E74">
        <v>75370</v>
      </c>
      <c r="F74">
        <v>245</v>
      </c>
      <c r="G74">
        <v>17</v>
      </c>
      <c r="H74" t="s">
        <v>92</v>
      </c>
      <c r="I74">
        <v>7.5</v>
      </c>
      <c r="J74">
        <v>8.8000000000000007</v>
      </c>
      <c r="K74">
        <v>39.6</v>
      </c>
      <c r="L74">
        <v>562</v>
      </c>
      <c r="M74">
        <v>0</v>
      </c>
      <c r="N74" t="s">
        <v>100</v>
      </c>
      <c r="O74" s="4">
        <f t="shared" si="10"/>
        <v>4753.9999999999982</v>
      </c>
      <c r="P74" s="6">
        <f t="shared" si="11"/>
        <v>5.5023148148148127E-2</v>
      </c>
      <c r="Q74" s="5">
        <f t="shared" si="12"/>
        <v>72.109297479592712</v>
      </c>
      <c r="R74" s="5">
        <f t="shared" si="13"/>
        <v>44.801506524070952</v>
      </c>
      <c r="S74" s="5">
        <f t="shared" si="14"/>
        <v>22973.055352353083</v>
      </c>
      <c r="T74" s="5">
        <f t="shared" si="17"/>
        <v>0</v>
      </c>
      <c r="U74" s="4">
        <f t="shared" si="15"/>
        <v>935.37652503155266</v>
      </c>
      <c r="V74" s="5">
        <f t="shared" si="16"/>
        <v>4.7517705286899163</v>
      </c>
    </row>
    <row r="75" spans="1:22" x14ac:dyDescent="0.25">
      <c r="A75" t="s">
        <v>23</v>
      </c>
      <c r="B75" s="7">
        <v>0.63295138888888891</v>
      </c>
      <c r="C75">
        <v>40.938666666666997</v>
      </c>
      <c r="D75">
        <v>-94.843166666667003</v>
      </c>
      <c r="E75">
        <v>76322</v>
      </c>
      <c r="F75">
        <v>236</v>
      </c>
      <c r="G75">
        <v>14</v>
      </c>
      <c r="H75" t="s">
        <v>92</v>
      </c>
      <c r="I75">
        <v>7.5</v>
      </c>
      <c r="J75">
        <v>9.5</v>
      </c>
      <c r="K75">
        <v>38</v>
      </c>
      <c r="L75">
        <v>562</v>
      </c>
      <c r="M75">
        <v>0</v>
      </c>
      <c r="N75" t="s">
        <v>101</v>
      </c>
      <c r="O75" s="4">
        <f t="shared" si="10"/>
        <v>4806.0000000000027</v>
      </c>
      <c r="P75" s="6">
        <f t="shared" si="11"/>
        <v>5.5625000000000036E-2</v>
      </c>
      <c r="Q75" s="5">
        <f t="shared" si="12"/>
        <v>71.864211957538288</v>
      </c>
      <c r="R75" s="5">
        <f t="shared" si="13"/>
        <v>44.649234889218533</v>
      </c>
      <c r="S75" s="5">
        <f t="shared" si="14"/>
        <v>23263.228480858324</v>
      </c>
      <c r="T75" s="5">
        <f t="shared" si="17"/>
        <v>0</v>
      </c>
      <c r="U75" s="4">
        <f t="shared" si="15"/>
        <v>937.141073657927</v>
      </c>
      <c r="V75" s="5">
        <f t="shared" si="16"/>
        <v>4.7607345447143334</v>
      </c>
    </row>
    <row r="76" spans="1:22" x14ac:dyDescent="0.25">
      <c r="A76" t="s">
        <v>23</v>
      </c>
      <c r="B76" s="7">
        <v>0.63355324074074071</v>
      </c>
      <c r="C76">
        <v>40.937333333333001</v>
      </c>
      <c r="D76">
        <v>-94.847666666666996</v>
      </c>
      <c r="E76">
        <v>77252</v>
      </c>
      <c r="F76">
        <v>272</v>
      </c>
      <c r="G76">
        <v>28</v>
      </c>
      <c r="H76" t="s">
        <v>92</v>
      </c>
      <c r="I76">
        <v>7.5</v>
      </c>
      <c r="J76">
        <v>10.3</v>
      </c>
      <c r="K76">
        <v>36.5</v>
      </c>
      <c r="L76">
        <v>562</v>
      </c>
      <c r="M76">
        <v>0</v>
      </c>
      <c r="N76" t="s">
        <v>102</v>
      </c>
      <c r="O76" s="4">
        <f t="shared" si="10"/>
        <v>4857.9999999999982</v>
      </c>
      <c r="P76" s="6">
        <f t="shared" si="11"/>
        <v>5.6226851851851833E-2</v>
      </c>
      <c r="Q76" s="5">
        <f t="shared" si="12"/>
        <v>71.595774467176454</v>
      </c>
      <c r="R76" s="5">
        <f t="shared" si="13"/>
        <v>44.482454676456726</v>
      </c>
      <c r="S76" s="5">
        <f t="shared" si="14"/>
        <v>23546.695927822482</v>
      </c>
      <c r="T76" s="5">
        <f t="shared" si="17"/>
        <v>0</v>
      </c>
      <c r="U76" s="4">
        <f t="shared" si="15"/>
        <v>938.59613009468944</v>
      </c>
      <c r="V76" s="5">
        <f t="shared" si="16"/>
        <v>4.768126321297089</v>
      </c>
    </row>
    <row r="77" spans="1:22" x14ac:dyDescent="0.25">
      <c r="A77" t="s">
        <v>23</v>
      </c>
      <c r="B77" s="7">
        <v>0.63415509259259262</v>
      </c>
      <c r="C77">
        <v>40.936833333332999</v>
      </c>
      <c r="D77">
        <v>-94.855166666667003</v>
      </c>
      <c r="E77">
        <v>78123</v>
      </c>
      <c r="F77">
        <v>245</v>
      </c>
      <c r="G77">
        <v>22</v>
      </c>
      <c r="H77" t="s">
        <v>92</v>
      </c>
      <c r="I77">
        <v>7.5</v>
      </c>
      <c r="J77">
        <v>11.1</v>
      </c>
      <c r="K77">
        <v>35.1</v>
      </c>
      <c r="L77">
        <v>562</v>
      </c>
      <c r="M77">
        <v>0</v>
      </c>
      <c r="N77" t="s">
        <v>103</v>
      </c>
      <c r="O77" s="4">
        <f t="shared" si="10"/>
        <v>4910.0000000000036</v>
      </c>
      <c r="P77" s="6">
        <f t="shared" si="11"/>
        <v>5.6828703703703742E-2</v>
      </c>
      <c r="Q77" s="5">
        <f t="shared" si="12"/>
        <v>71.062343685061833</v>
      </c>
      <c r="R77" s="5">
        <f t="shared" si="13"/>
        <v>44.151034131528917</v>
      </c>
      <c r="S77" s="5">
        <f t="shared" si="14"/>
        <v>23812.179956108266</v>
      </c>
      <c r="T77" s="5">
        <f t="shared" si="17"/>
        <v>0</v>
      </c>
      <c r="U77" s="4">
        <f t="shared" si="15"/>
        <v>939.29938900203592</v>
      </c>
      <c r="V77" s="5">
        <f t="shared" si="16"/>
        <v>4.771698919989209</v>
      </c>
    </row>
    <row r="78" spans="1:22" x14ac:dyDescent="0.25">
      <c r="A78" t="s">
        <v>23</v>
      </c>
      <c r="B78" s="7">
        <v>0.63475694444444442</v>
      </c>
      <c r="C78">
        <v>40.936666666667001</v>
      </c>
      <c r="D78">
        <v>-94.864000000000004</v>
      </c>
      <c r="E78">
        <v>78958</v>
      </c>
      <c r="F78">
        <v>263</v>
      </c>
      <c r="G78">
        <v>34</v>
      </c>
      <c r="H78" t="s">
        <v>92</v>
      </c>
      <c r="I78">
        <v>7.5</v>
      </c>
      <c r="J78">
        <v>11.8</v>
      </c>
      <c r="K78">
        <v>33.799999999999997</v>
      </c>
      <c r="L78">
        <v>562</v>
      </c>
      <c r="M78">
        <v>0</v>
      </c>
      <c r="N78" t="s">
        <v>104</v>
      </c>
      <c r="O78" s="4">
        <f t="shared" si="10"/>
        <v>4961.9999999999991</v>
      </c>
      <c r="P78" s="6">
        <f t="shared" si="11"/>
        <v>5.743055555555554E-2</v>
      </c>
      <c r="Q78" s="5">
        <f t="shared" si="12"/>
        <v>70.414177799548483</v>
      </c>
      <c r="R78" s="5">
        <f t="shared" si="13"/>
        <v>43.748328666859472</v>
      </c>
      <c r="S78" s="5">
        <f t="shared" si="14"/>
        <v>24066.691050963178</v>
      </c>
      <c r="T78" s="5">
        <f t="shared" si="17"/>
        <v>0</v>
      </c>
      <c r="U78" s="4">
        <f t="shared" si="15"/>
        <v>939.55259975816216</v>
      </c>
      <c r="V78" s="5">
        <f t="shared" si="16"/>
        <v>4.7729852462720581</v>
      </c>
    </row>
    <row r="79" spans="1:22" x14ac:dyDescent="0.25">
      <c r="A79" t="s">
        <v>23</v>
      </c>
      <c r="B79" s="7">
        <v>0.63535879629629632</v>
      </c>
      <c r="C79">
        <v>40.936666666667001</v>
      </c>
      <c r="D79">
        <v>-94.874833333333001</v>
      </c>
      <c r="E79">
        <v>79840</v>
      </c>
      <c r="F79">
        <v>260</v>
      </c>
      <c r="G79">
        <v>33</v>
      </c>
      <c r="H79" t="s">
        <v>92</v>
      </c>
      <c r="I79">
        <v>7.5</v>
      </c>
      <c r="J79">
        <v>12.6</v>
      </c>
      <c r="K79">
        <v>32.6</v>
      </c>
      <c r="L79">
        <v>562</v>
      </c>
      <c r="M79">
        <v>0</v>
      </c>
      <c r="N79" t="s">
        <v>105</v>
      </c>
      <c r="O79" s="4">
        <f t="shared" si="10"/>
        <v>5014.0000000000036</v>
      </c>
      <c r="P79" s="6">
        <f t="shared" si="11"/>
        <v>5.8032407407407449E-2</v>
      </c>
      <c r="Q79" s="5">
        <f t="shared" si="12"/>
        <v>69.611020289559235</v>
      </c>
      <c r="R79" s="5">
        <f t="shared" si="13"/>
        <v>43.249326905903153</v>
      </c>
      <c r="S79" s="5">
        <f t="shared" si="14"/>
        <v>24335.527920019507</v>
      </c>
      <c r="T79" s="5">
        <f t="shared" si="17"/>
        <v>0</v>
      </c>
      <c r="U79" s="4">
        <f t="shared" si="15"/>
        <v>940.36298364579102</v>
      </c>
      <c r="V79" s="5">
        <f t="shared" si="16"/>
        <v>4.7771020464815033</v>
      </c>
    </row>
    <row r="80" spans="1:22" x14ac:dyDescent="0.25">
      <c r="A80" t="s">
        <v>23</v>
      </c>
      <c r="B80" s="7">
        <v>0.63596064814814812</v>
      </c>
      <c r="C80">
        <v>40.936333333333003</v>
      </c>
      <c r="D80">
        <v>-94.883333333332999</v>
      </c>
      <c r="E80">
        <v>80738</v>
      </c>
      <c r="F80">
        <v>281</v>
      </c>
      <c r="G80">
        <v>28</v>
      </c>
      <c r="H80" t="s">
        <v>92</v>
      </c>
      <c r="I80">
        <v>7.5</v>
      </c>
      <c r="J80">
        <v>13.3</v>
      </c>
      <c r="K80">
        <v>31.4</v>
      </c>
      <c r="L80">
        <v>562</v>
      </c>
      <c r="M80">
        <v>0</v>
      </c>
      <c r="N80" t="s">
        <v>106</v>
      </c>
      <c r="O80" s="4">
        <f t="shared" si="10"/>
        <v>5065.9999999999991</v>
      </c>
      <c r="P80" s="6">
        <f t="shared" si="11"/>
        <v>5.8634259259259247E-2</v>
      </c>
      <c r="Q80" s="5">
        <f t="shared" si="12"/>
        <v>69.000359026016753</v>
      </c>
      <c r="R80" s="5">
        <f t="shared" si="13"/>
        <v>42.869923062864203</v>
      </c>
      <c r="S80" s="5">
        <f t="shared" si="14"/>
        <v>24609.241648378444</v>
      </c>
      <c r="T80" s="5">
        <f t="shared" si="17"/>
        <v>0</v>
      </c>
      <c r="U80" s="4">
        <f t="shared" si="15"/>
        <v>941.34622976707476</v>
      </c>
      <c r="V80" s="5">
        <f t="shared" si="16"/>
        <v>4.7820969975162297</v>
      </c>
    </row>
    <row r="81" spans="1:22" x14ac:dyDescent="0.25">
      <c r="A81" t="s">
        <v>23</v>
      </c>
      <c r="B81" s="7">
        <v>0.63656250000000003</v>
      </c>
      <c r="C81">
        <v>40.936999999999998</v>
      </c>
      <c r="D81">
        <v>-94.892833333333002</v>
      </c>
      <c r="E81">
        <v>81617</v>
      </c>
      <c r="F81">
        <v>274</v>
      </c>
      <c r="G81">
        <v>20</v>
      </c>
      <c r="H81" t="s">
        <v>107</v>
      </c>
      <c r="I81">
        <v>7.5</v>
      </c>
      <c r="J81">
        <v>14</v>
      </c>
      <c r="K81">
        <v>30.2</v>
      </c>
      <c r="L81">
        <v>562</v>
      </c>
      <c r="M81">
        <v>0</v>
      </c>
      <c r="N81" t="s">
        <v>108</v>
      </c>
      <c r="O81" s="4">
        <f t="shared" si="10"/>
        <v>5118.0000000000036</v>
      </c>
      <c r="P81" s="6">
        <f t="shared" si="11"/>
        <v>5.9236111111111156E-2</v>
      </c>
      <c r="Q81" s="5">
        <f t="shared" si="12"/>
        <v>68.264499737737154</v>
      </c>
      <c r="R81" s="5">
        <f t="shared" si="13"/>
        <v>42.41273368705609</v>
      </c>
      <c r="S81" s="5">
        <f t="shared" si="14"/>
        <v>24877.164106315533</v>
      </c>
      <c r="T81" s="5">
        <f t="shared" si="17"/>
        <v>0</v>
      </c>
      <c r="U81" s="4">
        <f t="shared" si="15"/>
        <v>942.08675263774853</v>
      </c>
      <c r="V81" s="5">
        <f t="shared" si="16"/>
        <v>4.7858588994439799</v>
      </c>
    </row>
    <row r="82" spans="1:22" x14ac:dyDescent="0.25">
      <c r="A82" t="s">
        <v>23</v>
      </c>
      <c r="B82" s="7">
        <v>0.63716435185185183</v>
      </c>
      <c r="C82">
        <v>40.937333333333001</v>
      </c>
      <c r="D82">
        <v>-94.902333333333004</v>
      </c>
      <c r="E82">
        <v>82479</v>
      </c>
      <c r="F82">
        <v>272</v>
      </c>
      <c r="G82">
        <v>39</v>
      </c>
      <c r="H82" t="s">
        <v>107</v>
      </c>
      <c r="I82">
        <v>7.5</v>
      </c>
      <c r="J82">
        <v>14.7</v>
      </c>
      <c r="K82">
        <v>29.1</v>
      </c>
      <c r="L82">
        <v>562</v>
      </c>
      <c r="M82">
        <v>0</v>
      </c>
      <c r="N82" t="s">
        <v>109</v>
      </c>
      <c r="O82" s="4">
        <f t="shared" si="10"/>
        <v>5169.9999999999991</v>
      </c>
      <c r="P82" s="6">
        <f t="shared" si="11"/>
        <v>5.9837962962962954E-2</v>
      </c>
      <c r="Q82" s="5">
        <f t="shared" si="12"/>
        <v>67.548105937715576</v>
      </c>
      <c r="R82" s="5">
        <f t="shared" si="13"/>
        <v>41.967638219102682</v>
      </c>
      <c r="S82" s="5">
        <f t="shared" si="14"/>
        <v>25139.904901243597</v>
      </c>
      <c r="T82" s="5">
        <f t="shared" si="17"/>
        <v>0</v>
      </c>
      <c r="U82" s="4">
        <f t="shared" si="15"/>
        <v>942.61508704061907</v>
      </c>
      <c r="V82" s="5">
        <f t="shared" si="16"/>
        <v>4.7885428708476541</v>
      </c>
    </row>
    <row r="83" spans="1:22" x14ac:dyDescent="0.25">
      <c r="A83" t="s">
        <v>23</v>
      </c>
      <c r="B83" s="7">
        <v>0.63776620370370374</v>
      </c>
      <c r="C83">
        <v>40.936333333333003</v>
      </c>
      <c r="D83">
        <v>-94.911000000000001</v>
      </c>
      <c r="E83">
        <v>83400</v>
      </c>
      <c r="F83">
        <v>258</v>
      </c>
      <c r="G83">
        <v>32</v>
      </c>
      <c r="H83" t="s">
        <v>107</v>
      </c>
      <c r="I83">
        <v>7.5</v>
      </c>
      <c r="J83">
        <v>15.6</v>
      </c>
      <c r="K83">
        <v>27.9</v>
      </c>
      <c r="L83">
        <v>562</v>
      </c>
      <c r="M83">
        <v>0</v>
      </c>
      <c r="N83" t="s">
        <v>110</v>
      </c>
      <c r="O83" s="4">
        <f t="shared" si="10"/>
        <v>5222.0000000000045</v>
      </c>
      <c r="P83" s="6">
        <f t="shared" si="11"/>
        <v>6.0439814814814863E-2</v>
      </c>
      <c r="Q83" s="5">
        <f t="shared" si="12"/>
        <v>66.967325894556836</v>
      </c>
      <c r="R83" s="5">
        <f t="shared" si="13"/>
        <v>41.606799578288161</v>
      </c>
      <c r="S83" s="5">
        <f t="shared" si="14"/>
        <v>25420.629114850035</v>
      </c>
      <c r="T83" s="5">
        <f t="shared" si="17"/>
        <v>0</v>
      </c>
      <c r="U83" s="4">
        <f t="shared" si="15"/>
        <v>943.81080045959322</v>
      </c>
      <c r="V83" s="5">
        <f t="shared" si="16"/>
        <v>4.7946171688795074</v>
      </c>
    </row>
    <row r="84" spans="1:22" x14ac:dyDescent="0.25">
      <c r="A84" t="s">
        <v>23</v>
      </c>
      <c r="B84" s="7">
        <v>0.63836805555555554</v>
      </c>
      <c r="C84">
        <v>40.935166666667001</v>
      </c>
      <c r="D84">
        <v>-94.921333333332996</v>
      </c>
      <c r="E84">
        <v>84359</v>
      </c>
      <c r="F84">
        <v>273</v>
      </c>
      <c r="G84">
        <v>28</v>
      </c>
      <c r="H84" t="s">
        <v>107</v>
      </c>
      <c r="I84">
        <v>7.5</v>
      </c>
      <c r="J84">
        <v>16.399999999999999</v>
      </c>
      <c r="K84">
        <v>26.9</v>
      </c>
      <c r="L84">
        <v>562</v>
      </c>
      <c r="M84">
        <v>0</v>
      </c>
      <c r="N84" t="s">
        <v>111</v>
      </c>
      <c r="O84" s="4">
        <f t="shared" si="10"/>
        <v>5273.9999999999991</v>
      </c>
      <c r="P84" s="6">
        <f t="shared" si="11"/>
        <v>6.1041666666666661E-2</v>
      </c>
      <c r="Q84" s="5">
        <f t="shared" si="12"/>
        <v>66.27740697022017</v>
      </c>
      <c r="R84" s="5">
        <f t="shared" si="13"/>
        <v>41.178152950597791</v>
      </c>
      <c r="S84" s="5">
        <f t="shared" si="14"/>
        <v>25712.93586930017</v>
      </c>
      <c r="T84" s="5">
        <f t="shared" si="17"/>
        <v>0</v>
      </c>
      <c r="U84" s="4">
        <f t="shared" si="15"/>
        <v>945.41524459613208</v>
      </c>
      <c r="V84" s="5">
        <f t="shared" si="16"/>
        <v>4.8027678442053361</v>
      </c>
    </row>
    <row r="85" spans="1:22" x14ac:dyDescent="0.25">
      <c r="A85" t="s">
        <v>23</v>
      </c>
      <c r="B85" s="7">
        <v>0.63896990740740744</v>
      </c>
      <c r="C85">
        <v>40.936166666666999</v>
      </c>
      <c r="D85">
        <v>-94.932333333333005</v>
      </c>
      <c r="E85">
        <v>85365</v>
      </c>
      <c r="F85">
        <v>280</v>
      </c>
      <c r="G85">
        <v>35</v>
      </c>
      <c r="H85" t="s">
        <v>107</v>
      </c>
      <c r="I85">
        <v>7.5</v>
      </c>
      <c r="J85">
        <v>17.2</v>
      </c>
      <c r="K85">
        <v>25.8</v>
      </c>
      <c r="L85">
        <v>562</v>
      </c>
      <c r="M85">
        <v>0</v>
      </c>
      <c r="N85" t="s">
        <v>112</v>
      </c>
      <c r="O85" s="4">
        <f t="shared" si="10"/>
        <v>5326.0000000000045</v>
      </c>
      <c r="P85" s="6">
        <f t="shared" si="11"/>
        <v>6.164351851851857E-2</v>
      </c>
      <c r="Q85" s="5">
        <f t="shared" si="12"/>
        <v>65.42199489113689</v>
      </c>
      <c r="R85" s="5">
        <f t="shared" si="13"/>
        <v>40.646685425863346</v>
      </c>
      <c r="S85" s="5">
        <f t="shared" si="14"/>
        <v>26019.568397951716</v>
      </c>
      <c r="T85" s="5">
        <f t="shared" si="17"/>
        <v>0</v>
      </c>
      <c r="U85" s="4">
        <f t="shared" si="15"/>
        <v>947.5178370259099</v>
      </c>
      <c r="V85" s="5">
        <f t="shared" si="16"/>
        <v>4.8134491436332087</v>
      </c>
    </row>
    <row r="86" spans="1:22" x14ac:dyDescent="0.25">
      <c r="A86" t="s">
        <v>23</v>
      </c>
      <c r="B86" s="7">
        <v>0.63957175925925924</v>
      </c>
      <c r="C86">
        <v>40.936833333332999</v>
      </c>
      <c r="D86">
        <v>-94.941333333333006</v>
      </c>
      <c r="E86">
        <v>86333</v>
      </c>
      <c r="F86">
        <v>264</v>
      </c>
      <c r="G86">
        <v>33</v>
      </c>
      <c r="H86" t="s">
        <v>107</v>
      </c>
      <c r="I86">
        <v>7.5</v>
      </c>
      <c r="J86">
        <v>18</v>
      </c>
      <c r="K86">
        <v>24.8</v>
      </c>
      <c r="L86">
        <v>562</v>
      </c>
      <c r="M86">
        <v>0</v>
      </c>
      <c r="N86" t="s">
        <v>113</v>
      </c>
      <c r="O86" s="4">
        <f t="shared" si="10"/>
        <v>5378</v>
      </c>
      <c r="P86" s="6">
        <f t="shared" si="11"/>
        <v>6.2245370370370368E-2</v>
      </c>
      <c r="Q86" s="5">
        <f t="shared" si="12"/>
        <v>64.732179236672877</v>
      </c>
      <c r="R86" s="5">
        <f t="shared" si="13"/>
        <v>40.218102959744854</v>
      </c>
      <c r="S86" s="5">
        <f t="shared" si="14"/>
        <v>26314.618385759568</v>
      </c>
      <c r="T86" s="5">
        <f t="shared" si="17"/>
        <v>0</v>
      </c>
      <c r="U86" s="4">
        <f t="shared" si="15"/>
        <v>949.15582000743768</v>
      </c>
      <c r="V86" s="5">
        <f t="shared" si="16"/>
        <v>4.8217701983633949</v>
      </c>
    </row>
    <row r="87" spans="1:22" x14ac:dyDescent="0.25">
      <c r="A87" t="s">
        <v>23</v>
      </c>
      <c r="B87" s="7">
        <v>0.64017361111111104</v>
      </c>
      <c r="C87">
        <v>40.936</v>
      </c>
      <c r="D87">
        <v>-94.9495</v>
      </c>
      <c r="E87">
        <v>87300</v>
      </c>
      <c r="F87">
        <v>269</v>
      </c>
      <c r="G87">
        <v>24</v>
      </c>
      <c r="H87" t="s">
        <v>107</v>
      </c>
      <c r="I87">
        <v>7.5</v>
      </c>
      <c r="J87">
        <v>18.7</v>
      </c>
      <c r="K87">
        <v>23.8</v>
      </c>
      <c r="L87">
        <v>562</v>
      </c>
      <c r="M87">
        <v>0</v>
      </c>
      <c r="N87" t="s">
        <v>114</v>
      </c>
      <c r="O87" s="4">
        <f t="shared" si="10"/>
        <v>5429.9999999999955</v>
      </c>
      <c r="P87" s="6">
        <f t="shared" si="11"/>
        <v>6.2847222222222165E-2</v>
      </c>
      <c r="Q87" s="5">
        <f t="shared" si="12"/>
        <v>64.189492443723367</v>
      </c>
      <c r="R87" s="5">
        <f t="shared" si="13"/>
        <v>39.880931655285323</v>
      </c>
      <c r="S87" s="5">
        <f t="shared" si="14"/>
        <v>26609.363569861009</v>
      </c>
      <c r="T87" s="5">
        <f t="shared" si="17"/>
        <v>0</v>
      </c>
      <c r="U87" s="4">
        <f t="shared" si="15"/>
        <v>950.75138121547036</v>
      </c>
      <c r="V87" s="5">
        <f t="shared" si="16"/>
        <v>4.8298757478636833</v>
      </c>
    </row>
    <row r="88" spans="1:22" x14ac:dyDescent="0.25">
      <c r="A88" t="s">
        <v>23</v>
      </c>
      <c r="B88" s="7">
        <v>0.64077546296296295</v>
      </c>
      <c r="C88">
        <v>40.936333333333003</v>
      </c>
      <c r="D88">
        <v>-94.958500000000001</v>
      </c>
      <c r="E88">
        <v>88238</v>
      </c>
      <c r="F88">
        <v>268</v>
      </c>
      <c r="G88">
        <v>28</v>
      </c>
      <c r="H88" t="s">
        <v>107</v>
      </c>
      <c r="I88">
        <v>7.5</v>
      </c>
      <c r="J88">
        <v>19.5</v>
      </c>
      <c r="K88">
        <v>23</v>
      </c>
      <c r="L88">
        <v>562</v>
      </c>
      <c r="M88">
        <v>0</v>
      </c>
      <c r="N88" t="s">
        <v>115</v>
      </c>
      <c r="O88" s="4">
        <f t="shared" si="10"/>
        <v>5482</v>
      </c>
      <c r="P88" s="6">
        <f t="shared" si="11"/>
        <v>6.3449074074074074E-2</v>
      </c>
      <c r="Q88" s="5">
        <f t="shared" si="12"/>
        <v>63.522553487228265</v>
      </c>
      <c r="R88" s="5">
        <f t="shared" si="13"/>
        <v>39.466562481614922</v>
      </c>
      <c r="S88" s="5">
        <f t="shared" si="14"/>
        <v>26895.269446476468</v>
      </c>
      <c r="T88" s="5">
        <f t="shared" si="17"/>
        <v>0</v>
      </c>
      <c r="U88" s="4">
        <f t="shared" si="15"/>
        <v>951.99927033929225</v>
      </c>
      <c r="V88" s="5">
        <f t="shared" si="16"/>
        <v>4.8362151016992412</v>
      </c>
    </row>
    <row r="89" spans="1:22" x14ac:dyDescent="0.25">
      <c r="A89" t="s">
        <v>23</v>
      </c>
      <c r="B89" s="7">
        <v>0.64137731481481486</v>
      </c>
      <c r="C89">
        <v>40.936</v>
      </c>
      <c r="D89">
        <v>-94.965999999999994</v>
      </c>
      <c r="E89">
        <v>89192</v>
      </c>
      <c r="F89">
        <v>269</v>
      </c>
      <c r="G89">
        <v>24</v>
      </c>
      <c r="H89" t="s">
        <v>107</v>
      </c>
      <c r="I89">
        <v>7.5</v>
      </c>
      <c r="J89">
        <v>20.100000000000001</v>
      </c>
      <c r="K89">
        <v>22.1</v>
      </c>
      <c r="L89">
        <v>562</v>
      </c>
      <c r="M89">
        <v>0</v>
      </c>
      <c r="N89" t="s">
        <v>116</v>
      </c>
      <c r="O89" s="4">
        <f t="shared" si="10"/>
        <v>5534.0000000000045</v>
      </c>
      <c r="P89" s="6">
        <f t="shared" si="11"/>
        <v>6.4050925925925983E-2</v>
      </c>
      <c r="Q89" s="5">
        <f t="shared" si="12"/>
        <v>63.003784766604568</v>
      </c>
      <c r="R89" s="5">
        <f t="shared" si="13"/>
        <v>39.144251475491416</v>
      </c>
      <c r="S89" s="5">
        <f t="shared" si="14"/>
        <v>27186.052182394538</v>
      </c>
      <c r="T89" s="5">
        <f t="shared" si="17"/>
        <v>0</v>
      </c>
      <c r="U89" s="4">
        <f t="shared" si="15"/>
        <v>953.3971810625219</v>
      </c>
      <c r="V89" s="5">
        <f t="shared" si="16"/>
        <v>4.8433165745271571</v>
      </c>
    </row>
    <row r="90" spans="1:22" x14ac:dyDescent="0.25">
      <c r="A90" t="s">
        <v>23</v>
      </c>
      <c r="B90" s="7">
        <v>0.64197916666666666</v>
      </c>
      <c r="C90">
        <v>40.934666666666999</v>
      </c>
      <c r="D90">
        <v>-94.973333333333002</v>
      </c>
      <c r="E90">
        <v>90171</v>
      </c>
      <c r="F90">
        <v>232</v>
      </c>
      <c r="G90">
        <v>17</v>
      </c>
      <c r="H90" t="s">
        <v>107</v>
      </c>
      <c r="I90">
        <v>7.5</v>
      </c>
      <c r="J90">
        <v>20.7</v>
      </c>
      <c r="K90">
        <v>21.2</v>
      </c>
      <c r="L90">
        <v>562</v>
      </c>
      <c r="M90">
        <v>0</v>
      </c>
      <c r="N90" t="s">
        <v>117</v>
      </c>
      <c r="O90" s="4">
        <f t="shared" si="10"/>
        <v>5586</v>
      </c>
      <c r="P90" s="6">
        <f t="shared" si="11"/>
        <v>6.4652777777777781E-2</v>
      </c>
      <c r="Q90" s="5">
        <f t="shared" si="12"/>
        <v>62.557653702445833</v>
      </c>
      <c r="R90" s="5">
        <f t="shared" si="13"/>
        <v>38.867070245329593</v>
      </c>
      <c r="S90" s="5">
        <f t="shared" si="14"/>
        <v>27484.455010972932</v>
      </c>
      <c r="T90" s="5">
        <f t="shared" si="17"/>
        <v>0</v>
      </c>
      <c r="U90" s="4">
        <f t="shared" si="15"/>
        <v>955.03759398496243</v>
      </c>
      <c r="V90" s="5">
        <f t="shared" si="16"/>
        <v>4.8516499735072873</v>
      </c>
    </row>
    <row r="91" spans="1:22" x14ac:dyDescent="0.25">
      <c r="A91" t="s">
        <v>23</v>
      </c>
      <c r="B91" s="7">
        <v>0.64258101851851845</v>
      </c>
      <c r="C91">
        <v>40.932666666666996</v>
      </c>
      <c r="D91">
        <v>-94.981499999999997</v>
      </c>
      <c r="E91">
        <v>91244</v>
      </c>
      <c r="F91">
        <v>259</v>
      </c>
      <c r="G91">
        <v>37</v>
      </c>
      <c r="H91" t="s">
        <v>107</v>
      </c>
      <c r="I91">
        <v>7.5</v>
      </c>
      <c r="J91">
        <v>21.4</v>
      </c>
      <c r="K91">
        <v>20.3</v>
      </c>
      <c r="L91">
        <v>562</v>
      </c>
      <c r="M91">
        <v>0</v>
      </c>
      <c r="N91" t="s">
        <v>118</v>
      </c>
      <c r="O91" s="4">
        <f t="shared" si="10"/>
        <v>5637.9999999999955</v>
      </c>
      <c r="P91" s="6">
        <f t="shared" si="11"/>
        <v>6.5254629629629579E-2</v>
      </c>
      <c r="Q91" s="5">
        <f t="shared" si="12"/>
        <v>62.095295441164666</v>
      </c>
      <c r="R91" s="5">
        <f t="shared" si="13"/>
        <v>38.579807057595602</v>
      </c>
      <c r="S91" s="5">
        <f t="shared" si="14"/>
        <v>27811.509387954156</v>
      </c>
      <c r="T91" s="5">
        <f t="shared" si="17"/>
        <v>0</v>
      </c>
      <c r="U91" s="4">
        <f t="shared" si="15"/>
        <v>957.64810216388855</v>
      </c>
      <c r="V91" s="5">
        <f t="shared" si="16"/>
        <v>4.8649115163165924</v>
      </c>
    </row>
    <row r="92" spans="1:22" x14ac:dyDescent="0.25">
      <c r="A92" t="s">
        <v>23</v>
      </c>
      <c r="B92" s="7">
        <v>0.64318287037037036</v>
      </c>
      <c r="C92">
        <v>40.932833333333001</v>
      </c>
      <c r="D92">
        <v>-94.992166666667003</v>
      </c>
      <c r="E92">
        <v>92285</v>
      </c>
      <c r="F92">
        <v>273</v>
      </c>
      <c r="G92">
        <v>26</v>
      </c>
      <c r="H92" t="s">
        <v>107</v>
      </c>
      <c r="I92">
        <v>7.5</v>
      </c>
      <c r="J92">
        <v>22.1</v>
      </c>
      <c r="K92">
        <v>19.399999999999999</v>
      </c>
      <c r="L92">
        <v>562</v>
      </c>
      <c r="M92">
        <v>0</v>
      </c>
      <c r="N92" t="s">
        <v>119</v>
      </c>
      <c r="O92" s="4">
        <f t="shared" si="10"/>
        <v>5690.0000000000009</v>
      </c>
      <c r="P92" s="6">
        <f t="shared" si="11"/>
        <v>6.5856481481481488E-2</v>
      </c>
      <c r="Q92" s="5">
        <f t="shared" si="12"/>
        <v>61.330662620896071</v>
      </c>
      <c r="R92" s="5">
        <f t="shared" si="13"/>
        <v>38.104740686362724</v>
      </c>
      <c r="S92" s="5">
        <f t="shared" si="14"/>
        <v>28128.810046330163</v>
      </c>
      <c r="T92" s="5">
        <f t="shared" si="17"/>
        <v>0</v>
      </c>
      <c r="U92" s="4">
        <f t="shared" si="15"/>
        <v>959.87346221441112</v>
      </c>
      <c r="V92" s="5">
        <f t="shared" si="16"/>
        <v>4.8762164828416399</v>
      </c>
    </row>
    <row r="93" spans="1:22" x14ac:dyDescent="0.25">
      <c r="A93" t="s">
        <v>23</v>
      </c>
      <c r="B93" s="7">
        <v>0.64378472222222227</v>
      </c>
      <c r="C93">
        <v>40.932833333333001</v>
      </c>
      <c r="D93">
        <v>-95.002833333333001</v>
      </c>
      <c r="E93">
        <v>93241</v>
      </c>
      <c r="F93">
        <v>275</v>
      </c>
      <c r="G93">
        <v>37</v>
      </c>
      <c r="H93" t="s">
        <v>92</v>
      </c>
      <c r="I93">
        <v>7.5</v>
      </c>
      <c r="J93">
        <v>22.8</v>
      </c>
      <c r="K93">
        <v>18.7</v>
      </c>
      <c r="L93">
        <v>562</v>
      </c>
      <c r="M93">
        <v>0</v>
      </c>
      <c r="N93" t="s">
        <v>120</v>
      </c>
      <c r="O93" s="4">
        <f t="shared" si="10"/>
        <v>5742.0000000000055</v>
      </c>
      <c r="P93" s="6">
        <f t="shared" si="11"/>
        <v>6.6458333333333397E-2</v>
      </c>
      <c r="Q93" s="5">
        <f t="shared" si="12"/>
        <v>60.579754357383308</v>
      </c>
      <c r="R93" s="5">
        <f t="shared" si="13"/>
        <v>37.638201382242244</v>
      </c>
      <c r="S93" s="5">
        <f t="shared" si="14"/>
        <v>28420.202389661055</v>
      </c>
      <c r="T93" s="5">
        <f t="shared" si="17"/>
        <v>0</v>
      </c>
      <c r="U93" s="4">
        <f t="shared" si="15"/>
        <v>961.17032392894373</v>
      </c>
      <c r="V93" s="5">
        <f t="shared" si="16"/>
        <v>4.8828046204632187</v>
      </c>
    </row>
    <row r="94" spans="1:22" x14ac:dyDescent="0.25">
      <c r="A94" t="s">
        <v>23</v>
      </c>
      <c r="B94" s="7">
        <v>0.64438657407407407</v>
      </c>
      <c r="C94">
        <v>40.932666666666996</v>
      </c>
      <c r="D94">
        <v>-95.013833333332997</v>
      </c>
      <c r="E94">
        <v>94134</v>
      </c>
      <c r="F94">
        <v>258</v>
      </c>
      <c r="G94">
        <v>34</v>
      </c>
      <c r="H94" t="s">
        <v>92</v>
      </c>
      <c r="I94">
        <v>7.5</v>
      </c>
      <c r="J94">
        <v>23.5</v>
      </c>
      <c r="K94">
        <v>18.100000000000001</v>
      </c>
      <c r="L94">
        <v>562</v>
      </c>
      <c r="M94">
        <v>0</v>
      </c>
      <c r="N94" t="s">
        <v>121</v>
      </c>
      <c r="O94" s="4">
        <f t="shared" si="10"/>
        <v>5794.0000000000009</v>
      </c>
      <c r="P94" s="6">
        <f t="shared" si="11"/>
        <v>6.7060185185185195E-2</v>
      </c>
      <c r="Q94" s="5">
        <f t="shared" si="12"/>
        <v>59.819807543555235</v>
      </c>
      <c r="R94" s="5">
        <f t="shared" si="13"/>
        <v>37.166046426810865</v>
      </c>
      <c r="S94" s="5">
        <f t="shared" si="14"/>
        <v>28692.39209948793</v>
      </c>
      <c r="T94" s="5">
        <f t="shared" si="17"/>
        <v>0</v>
      </c>
      <c r="U94" s="4">
        <f t="shared" si="15"/>
        <v>961.79150845702441</v>
      </c>
      <c r="V94" s="5">
        <f t="shared" si="16"/>
        <v>4.8859602762386434</v>
      </c>
    </row>
    <row r="95" spans="1:22" x14ac:dyDescent="0.25">
      <c r="A95" t="s">
        <v>23</v>
      </c>
      <c r="B95" s="7">
        <v>0.64498842592592587</v>
      </c>
      <c r="C95">
        <v>40.932833333333001</v>
      </c>
      <c r="D95">
        <v>-95.026666666666998</v>
      </c>
      <c r="E95">
        <v>94963</v>
      </c>
      <c r="F95">
        <v>262</v>
      </c>
      <c r="G95">
        <v>43</v>
      </c>
      <c r="H95" t="s">
        <v>107</v>
      </c>
      <c r="I95">
        <v>7.5</v>
      </c>
      <c r="J95">
        <v>24.1</v>
      </c>
      <c r="K95">
        <v>17.5</v>
      </c>
      <c r="L95">
        <v>562</v>
      </c>
      <c r="M95">
        <v>0</v>
      </c>
      <c r="N95" t="s">
        <v>122</v>
      </c>
      <c r="O95" s="4">
        <f t="shared" si="10"/>
        <v>5845.9999999999964</v>
      </c>
      <c r="P95" s="6">
        <f t="shared" si="11"/>
        <v>6.7662037037036993E-2</v>
      </c>
      <c r="Q95" s="5">
        <f t="shared" si="12"/>
        <v>58.916383604597044</v>
      </c>
      <c r="R95" s="5">
        <f t="shared" si="13"/>
        <v>36.604749133536139</v>
      </c>
      <c r="S95" s="5">
        <f t="shared" si="14"/>
        <v>28945.074372104362</v>
      </c>
      <c r="T95" s="5">
        <f t="shared" si="17"/>
        <v>0</v>
      </c>
      <c r="U95" s="4">
        <f t="shared" si="15"/>
        <v>961.74478275744161</v>
      </c>
      <c r="V95" s="5">
        <f t="shared" si="16"/>
        <v>4.8857229067983496</v>
      </c>
    </row>
    <row r="96" spans="1:22" x14ac:dyDescent="0.25">
      <c r="A96" t="s">
        <v>23</v>
      </c>
      <c r="B96" s="7">
        <v>0.64559027777777778</v>
      </c>
      <c r="C96">
        <v>40.933999999999997</v>
      </c>
      <c r="D96">
        <v>-95.039333333333005</v>
      </c>
      <c r="E96">
        <v>95854</v>
      </c>
      <c r="F96">
        <v>261</v>
      </c>
      <c r="G96">
        <v>36</v>
      </c>
      <c r="H96" t="s">
        <v>92</v>
      </c>
      <c r="I96">
        <v>7.5</v>
      </c>
      <c r="J96">
        <v>24.8</v>
      </c>
      <c r="K96">
        <v>16.899999999999999</v>
      </c>
      <c r="L96">
        <v>562</v>
      </c>
      <c r="M96">
        <v>0</v>
      </c>
      <c r="N96" t="s">
        <v>123</v>
      </c>
      <c r="O96" s="4">
        <f t="shared" si="10"/>
        <v>5898.0000000000009</v>
      </c>
      <c r="P96" s="6">
        <f t="shared" si="11"/>
        <v>6.8263888888888902E-2</v>
      </c>
      <c r="Q96" s="5">
        <f t="shared" si="12"/>
        <v>57.966746647618351</v>
      </c>
      <c r="R96" s="5">
        <f t="shared" si="13"/>
        <v>36.014739692165278</v>
      </c>
      <c r="S96" s="5">
        <f t="shared" si="14"/>
        <v>29216.654474518407</v>
      </c>
      <c r="T96" s="5">
        <f t="shared" si="17"/>
        <v>0</v>
      </c>
      <c r="U96" s="4">
        <f t="shared" si="15"/>
        <v>962.32960325534066</v>
      </c>
      <c r="V96" s="5">
        <f t="shared" si="16"/>
        <v>4.8886938310541161</v>
      </c>
    </row>
    <row r="97" spans="1:22" x14ac:dyDescent="0.25">
      <c r="A97" t="s">
        <v>23</v>
      </c>
      <c r="B97" s="7">
        <v>0.64619212962962969</v>
      </c>
      <c r="C97">
        <v>40.934333333333001</v>
      </c>
      <c r="D97">
        <v>-95.052499999999995</v>
      </c>
      <c r="E97">
        <v>96786</v>
      </c>
      <c r="F97">
        <v>267</v>
      </c>
      <c r="G97">
        <v>50</v>
      </c>
      <c r="H97" t="s">
        <v>92</v>
      </c>
      <c r="I97">
        <v>7.5</v>
      </c>
      <c r="J97">
        <v>25.4</v>
      </c>
      <c r="K97">
        <v>16.399999999999999</v>
      </c>
      <c r="L97">
        <v>562</v>
      </c>
      <c r="M97">
        <v>0</v>
      </c>
      <c r="N97" t="s">
        <v>124</v>
      </c>
      <c r="O97" s="4">
        <f t="shared" si="10"/>
        <v>5950.0000000000064</v>
      </c>
      <c r="P97" s="6">
        <f t="shared" si="11"/>
        <v>6.8865740740740811E-2</v>
      </c>
      <c r="Q97" s="5">
        <f t="shared" si="12"/>
        <v>57.040782015130006</v>
      </c>
      <c r="R97" s="5">
        <f t="shared" si="13"/>
        <v>35.439437866000269</v>
      </c>
      <c r="S97" s="5">
        <f t="shared" si="14"/>
        <v>29500.731528895391</v>
      </c>
      <c r="T97" s="5">
        <f t="shared" si="17"/>
        <v>0</v>
      </c>
      <c r="U97" s="4">
        <f t="shared" si="15"/>
        <v>963.31764705882256</v>
      </c>
      <c r="V97" s="5">
        <f t="shared" si="16"/>
        <v>4.8937131546107784</v>
      </c>
    </row>
    <row r="98" spans="1:22" x14ac:dyDescent="0.25">
      <c r="A98" t="s">
        <v>23</v>
      </c>
      <c r="B98" s="7">
        <v>0.64679398148148148</v>
      </c>
      <c r="C98">
        <v>40.934166666666997</v>
      </c>
      <c r="D98">
        <v>-95.067499999999995</v>
      </c>
      <c r="E98">
        <v>97682</v>
      </c>
      <c r="F98">
        <v>266</v>
      </c>
      <c r="G98">
        <v>40</v>
      </c>
      <c r="H98" t="s">
        <v>92</v>
      </c>
      <c r="I98">
        <v>7.5</v>
      </c>
      <c r="J98">
        <v>26.1</v>
      </c>
      <c r="K98">
        <v>15.8</v>
      </c>
      <c r="L98">
        <v>562</v>
      </c>
      <c r="M98">
        <v>0</v>
      </c>
      <c r="N98" t="s">
        <v>125</v>
      </c>
      <c r="O98" s="4">
        <f t="shared" si="10"/>
        <v>6002.0000000000018</v>
      </c>
      <c r="P98" s="6">
        <f t="shared" si="11"/>
        <v>6.9467592592592609E-2</v>
      </c>
      <c r="Q98" s="5">
        <f t="shared" si="12"/>
        <v>56.029612809975127</v>
      </c>
      <c r="R98" s="5">
        <f t="shared" ref="R98:R129" si="18">$Q98 * 0.6213</f>
        <v>34.811198438837543</v>
      </c>
      <c r="S98" s="5">
        <f t="shared" si="14"/>
        <v>29773.835649841501</v>
      </c>
      <c r="T98" s="5">
        <f t="shared" si="17"/>
        <v>0</v>
      </c>
      <c r="U98" s="4">
        <f t="shared" ref="U98:U129" si="19">IF($E98&gt;$E97,($E98-$E$2) / ($O98/60),($E98-$E97) / (($O98-$O97)/60))</f>
        <v>963.92869043652092</v>
      </c>
      <c r="V98" s="5">
        <f t="shared" si="16"/>
        <v>4.8968172927158058</v>
      </c>
    </row>
    <row r="99" spans="1:22" x14ac:dyDescent="0.25">
      <c r="A99" t="s">
        <v>23</v>
      </c>
      <c r="B99" s="7">
        <v>0.64739583333333328</v>
      </c>
      <c r="C99">
        <v>40.933833333332998</v>
      </c>
      <c r="D99">
        <v>-95.079666666666995</v>
      </c>
      <c r="E99">
        <v>98560</v>
      </c>
      <c r="F99">
        <v>251</v>
      </c>
      <c r="G99">
        <v>37</v>
      </c>
      <c r="H99" t="s">
        <v>92</v>
      </c>
      <c r="I99">
        <v>7.5</v>
      </c>
      <c r="J99">
        <v>26.8</v>
      </c>
      <c r="K99">
        <v>15.3</v>
      </c>
      <c r="L99">
        <v>562</v>
      </c>
      <c r="M99">
        <v>0</v>
      </c>
      <c r="N99" t="s">
        <v>126</v>
      </c>
      <c r="O99" s="4">
        <f t="shared" si="10"/>
        <v>6053.9999999999964</v>
      </c>
      <c r="P99" s="6">
        <f t="shared" si="11"/>
        <v>7.0069444444444406E-2</v>
      </c>
      <c r="Q99" s="5">
        <f t="shared" si="12"/>
        <v>55.230070702273892</v>
      </c>
      <c r="R99" s="5">
        <f t="shared" si="18"/>
        <v>34.314442927322766</v>
      </c>
      <c r="S99" s="5">
        <f t="shared" si="14"/>
        <v>30041.453304072176</v>
      </c>
      <c r="T99" s="5">
        <f t="shared" si="17"/>
        <v>0</v>
      </c>
      <c r="U99" s="4">
        <f t="shared" si="19"/>
        <v>964.35084241823654</v>
      </c>
      <c r="V99" s="5">
        <f t="shared" si="16"/>
        <v>4.898961850860748</v>
      </c>
    </row>
    <row r="100" spans="1:22" x14ac:dyDescent="0.25">
      <c r="A100" t="s">
        <v>23</v>
      </c>
      <c r="B100" s="7">
        <v>0.64799768518518519</v>
      </c>
      <c r="C100">
        <v>40.933166666666999</v>
      </c>
      <c r="D100">
        <v>-95.092333333333002</v>
      </c>
      <c r="E100">
        <v>99429</v>
      </c>
      <c r="F100">
        <v>254</v>
      </c>
      <c r="G100">
        <v>42</v>
      </c>
      <c r="H100" t="s">
        <v>92</v>
      </c>
      <c r="I100">
        <v>7.5</v>
      </c>
      <c r="J100">
        <v>27.5</v>
      </c>
      <c r="K100">
        <v>14.8</v>
      </c>
      <c r="L100">
        <v>562</v>
      </c>
      <c r="M100">
        <v>0</v>
      </c>
      <c r="N100" t="s">
        <v>127</v>
      </c>
      <c r="O100" s="4">
        <f t="shared" si="10"/>
        <v>6106.0000000000018</v>
      </c>
      <c r="P100" s="6">
        <f t="shared" si="11"/>
        <v>7.0671296296296315E-2</v>
      </c>
      <c r="Q100" s="5">
        <f t="shared" si="12"/>
        <v>54.427166389914255</v>
      </c>
      <c r="R100" s="5">
        <f t="shared" si="18"/>
        <v>33.815598478053722</v>
      </c>
      <c r="S100" s="5">
        <f t="shared" si="14"/>
        <v>30306.327724945135</v>
      </c>
      <c r="T100" s="5">
        <f t="shared" si="17"/>
        <v>0</v>
      </c>
      <c r="U100" s="4">
        <f t="shared" si="19"/>
        <v>964.67736652472956</v>
      </c>
      <c r="V100" s="5">
        <f t="shared" si="16"/>
        <v>4.9006206134922854</v>
      </c>
    </row>
    <row r="101" spans="1:22" x14ac:dyDescent="0.25">
      <c r="A101" t="s">
        <v>23</v>
      </c>
      <c r="B101" s="7">
        <v>0.6485995370370371</v>
      </c>
      <c r="C101">
        <v>40.932499999999997</v>
      </c>
      <c r="D101">
        <v>-95.105333333332993</v>
      </c>
      <c r="E101">
        <v>95875</v>
      </c>
      <c r="F101">
        <v>249</v>
      </c>
      <c r="G101">
        <v>30</v>
      </c>
      <c r="H101" t="s">
        <v>92</v>
      </c>
      <c r="I101">
        <v>7.5</v>
      </c>
      <c r="J101">
        <v>28.1</v>
      </c>
      <c r="K101">
        <v>16.899999999999999</v>
      </c>
      <c r="L101">
        <v>562</v>
      </c>
      <c r="M101">
        <v>99810</v>
      </c>
      <c r="N101" t="s">
        <v>128</v>
      </c>
      <c r="O101" s="4">
        <f t="shared" si="10"/>
        <v>6158.0000000000064</v>
      </c>
      <c r="P101" s="6">
        <f t="shared" si="11"/>
        <v>7.1273148148148224E-2</v>
      </c>
      <c r="Q101" s="5">
        <f t="shared" si="12"/>
        <v>53.611370088313954</v>
      </c>
      <c r="R101" s="5">
        <f t="shared" si="18"/>
        <v>33.308744235869455</v>
      </c>
      <c r="S101" s="5">
        <f t="shared" si="14"/>
        <v>29223.055352353083</v>
      </c>
      <c r="T101" s="5">
        <f t="shared" si="17"/>
        <v>30422.457937088515</v>
      </c>
      <c r="U101" s="4">
        <f t="shared" si="19"/>
        <v>-4100.7692307688721</v>
      </c>
      <c r="V101" s="5">
        <f t="shared" si="16"/>
        <v>-20.832161011383768</v>
      </c>
    </row>
    <row r="102" spans="1:22" x14ac:dyDescent="0.25">
      <c r="A102" t="s">
        <v>23</v>
      </c>
      <c r="B102" s="7">
        <v>0.6492013888888889</v>
      </c>
      <c r="C102">
        <v>40.932499999999997</v>
      </c>
      <c r="D102">
        <v>-95.116166666666999</v>
      </c>
      <c r="E102">
        <v>88823</v>
      </c>
      <c r="F102">
        <v>256</v>
      </c>
      <c r="G102">
        <v>34</v>
      </c>
      <c r="H102" t="s">
        <v>92</v>
      </c>
      <c r="I102">
        <v>7.5</v>
      </c>
      <c r="J102">
        <v>28.4</v>
      </c>
      <c r="K102">
        <v>22.2</v>
      </c>
      <c r="L102">
        <v>562</v>
      </c>
      <c r="M102">
        <v>99810</v>
      </c>
      <c r="N102" t="s">
        <v>129</v>
      </c>
      <c r="O102" s="4">
        <f t="shared" si="10"/>
        <v>6210.0000000000018</v>
      </c>
      <c r="P102" s="6">
        <f t="shared" si="11"/>
        <v>7.1875000000000022E-2</v>
      </c>
      <c r="Q102" s="5">
        <f t="shared" si="12"/>
        <v>52.90030335278454</v>
      </c>
      <c r="R102" s="5">
        <f t="shared" si="18"/>
        <v>32.866958473085035</v>
      </c>
      <c r="S102" s="5">
        <f t="shared" si="14"/>
        <v>27073.579614728114</v>
      </c>
      <c r="T102" s="5">
        <f t="shared" si="17"/>
        <v>30422.457937088515</v>
      </c>
      <c r="U102" s="4">
        <f t="shared" si="19"/>
        <v>-8136.9230769237884</v>
      </c>
      <c r="V102" s="5">
        <f t="shared" si="16"/>
        <v>-41.336071877406873</v>
      </c>
    </row>
    <row r="103" spans="1:22" x14ac:dyDescent="0.25">
      <c r="A103" t="s">
        <v>23</v>
      </c>
      <c r="B103" s="7">
        <v>0.6504050925925926</v>
      </c>
      <c r="C103">
        <v>40.932499999999997</v>
      </c>
      <c r="D103">
        <v>-95.135666666667007</v>
      </c>
      <c r="E103">
        <v>77783</v>
      </c>
      <c r="F103">
        <v>299</v>
      </c>
      <c r="G103">
        <v>24</v>
      </c>
      <c r="H103" t="s">
        <v>92</v>
      </c>
      <c r="I103">
        <v>7.5</v>
      </c>
      <c r="J103">
        <v>28.2</v>
      </c>
      <c r="K103">
        <v>35.200000000000003</v>
      </c>
      <c r="L103">
        <v>562</v>
      </c>
      <c r="M103">
        <v>99810</v>
      </c>
      <c r="N103" t="s">
        <v>130</v>
      </c>
      <c r="O103" s="4">
        <f t="shared" si="10"/>
        <v>6314.0000000000018</v>
      </c>
      <c r="P103" s="6">
        <f t="shared" si="11"/>
        <v>7.3078703703703729E-2</v>
      </c>
      <c r="Q103" s="5">
        <f t="shared" si="12"/>
        <v>51.635946170376478</v>
      </c>
      <c r="R103" s="5">
        <f t="shared" si="18"/>
        <v>32.081413355654902</v>
      </c>
      <c r="S103" s="5">
        <f t="shared" si="14"/>
        <v>23708.54669592782</v>
      </c>
      <c r="T103" s="5">
        <f t="shared" si="17"/>
        <v>30422.457937088515</v>
      </c>
      <c r="U103" s="4">
        <f t="shared" si="19"/>
        <v>-6369.2307692307686</v>
      </c>
      <c r="V103" s="5">
        <f t="shared" si="16"/>
        <v>-32.356085757695119</v>
      </c>
    </row>
    <row r="104" spans="1:22" x14ac:dyDescent="0.25">
      <c r="A104" t="s">
        <v>23</v>
      </c>
      <c r="B104" s="7">
        <v>0.65160879629629631</v>
      </c>
      <c r="C104">
        <v>40.933333333333003</v>
      </c>
      <c r="D104">
        <v>-95.144166666667005</v>
      </c>
      <c r="E104">
        <v>68941</v>
      </c>
      <c r="F104">
        <v>296</v>
      </c>
      <c r="G104">
        <v>20</v>
      </c>
      <c r="H104" t="s">
        <v>92</v>
      </c>
      <c r="I104">
        <v>7.5</v>
      </c>
      <c r="J104">
        <v>26.8</v>
      </c>
      <c r="K104">
        <v>52.6</v>
      </c>
      <c r="L104">
        <v>562</v>
      </c>
      <c r="M104">
        <v>99810</v>
      </c>
      <c r="N104" t="s">
        <v>131</v>
      </c>
      <c r="O104" s="4">
        <f t="shared" si="10"/>
        <v>6418.0000000000027</v>
      </c>
      <c r="P104" s="6">
        <f t="shared" si="11"/>
        <v>7.4282407407407436E-2</v>
      </c>
      <c r="Q104" s="5">
        <f t="shared" si="12"/>
        <v>51.031184242556819</v>
      </c>
      <c r="R104" s="5">
        <f t="shared" si="18"/>
        <v>31.705674769900551</v>
      </c>
      <c r="S104" s="5">
        <f t="shared" si="14"/>
        <v>21013.472323823458</v>
      </c>
      <c r="T104" s="5">
        <f t="shared" si="17"/>
        <v>30422.457937088515</v>
      </c>
      <c r="U104" s="4">
        <f t="shared" si="19"/>
        <v>-5101.1538461538012</v>
      </c>
      <c r="V104" s="5">
        <f t="shared" si="16"/>
        <v>-25.914176654849431</v>
      </c>
    </row>
    <row r="105" spans="1:22" x14ac:dyDescent="0.25">
      <c r="A105" t="s">
        <v>23</v>
      </c>
      <c r="B105" s="7">
        <v>0.65221064814814811</v>
      </c>
      <c r="C105">
        <v>40.934333333333001</v>
      </c>
      <c r="D105">
        <v>-95.148166666666995</v>
      </c>
      <c r="E105">
        <v>65047</v>
      </c>
      <c r="F105">
        <v>240</v>
      </c>
      <c r="G105">
        <v>27</v>
      </c>
      <c r="H105" t="s">
        <v>92</v>
      </c>
      <c r="I105">
        <v>7.5</v>
      </c>
      <c r="J105">
        <v>25.9</v>
      </c>
      <c r="K105">
        <v>62.6</v>
      </c>
      <c r="L105">
        <v>562</v>
      </c>
      <c r="M105">
        <v>99810</v>
      </c>
      <c r="N105" t="s">
        <v>132</v>
      </c>
      <c r="O105" s="4">
        <f t="shared" si="10"/>
        <v>6469.9999999999982</v>
      </c>
      <c r="P105" s="6">
        <f t="shared" si="11"/>
        <v>7.4884259259259234E-2</v>
      </c>
      <c r="Q105" s="5">
        <f t="shared" si="12"/>
        <v>50.703584794842193</v>
      </c>
      <c r="R105" s="5">
        <f t="shared" si="18"/>
        <v>31.502137233035452</v>
      </c>
      <c r="S105" s="5">
        <f t="shared" si="14"/>
        <v>19826.566691050961</v>
      </c>
      <c r="T105" s="5">
        <f t="shared" si="17"/>
        <v>30422.457937088515</v>
      </c>
      <c r="U105" s="4">
        <f t="shared" si="19"/>
        <v>-4493.0769230773158</v>
      </c>
      <c r="V105" s="5">
        <f t="shared" si="16"/>
        <v>-22.825108322549966</v>
      </c>
    </row>
    <row r="106" spans="1:22" x14ac:dyDescent="0.25">
      <c r="A106" t="s">
        <v>23</v>
      </c>
      <c r="B106" s="7">
        <v>0.65281250000000002</v>
      </c>
      <c r="C106">
        <v>40.933666666667001</v>
      </c>
      <c r="D106">
        <v>-95.150333333332995</v>
      </c>
      <c r="E106">
        <v>61538</v>
      </c>
      <c r="F106">
        <v>283</v>
      </c>
      <c r="G106">
        <v>4</v>
      </c>
      <c r="H106" t="s">
        <v>92</v>
      </c>
      <c r="I106">
        <v>7.5</v>
      </c>
      <c r="J106">
        <v>24.8</v>
      </c>
      <c r="K106">
        <v>73.900000000000006</v>
      </c>
      <c r="L106">
        <v>562</v>
      </c>
      <c r="M106">
        <v>99810</v>
      </c>
      <c r="N106" t="s">
        <v>133</v>
      </c>
      <c r="O106" s="4">
        <f t="shared" si="10"/>
        <v>6522.0000000000027</v>
      </c>
      <c r="P106" s="6">
        <f t="shared" si="11"/>
        <v>7.5486111111111143E-2</v>
      </c>
      <c r="Q106" s="5">
        <f t="shared" si="12"/>
        <v>50.614016797766233</v>
      </c>
      <c r="R106" s="5">
        <f t="shared" si="18"/>
        <v>31.446488636452159</v>
      </c>
      <c r="S106" s="5">
        <f t="shared" si="14"/>
        <v>18757.010485247501</v>
      </c>
      <c r="T106" s="5">
        <f t="shared" si="17"/>
        <v>30422.457937088515</v>
      </c>
      <c r="U106" s="4">
        <f t="shared" si="19"/>
        <v>-4048.8461538458</v>
      </c>
      <c r="V106" s="5">
        <f t="shared" si="16"/>
        <v>-20.568388573141711</v>
      </c>
    </row>
    <row r="107" spans="1:22" x14ac:dyDescent="0.25">
      <c r="A107" t="s">
        <v>23</v>
      </c>
      <c r="B107" s="7">
        <v>0.65341435185185182</v>
      </c>
      <c r="C107">
        <v>40.933666666667001</v>
      </c>
      <c r="D107">
        <v>-95.148666666666998</v>
      </c>
      <c r="E107">
        <v>58278</v>
      </c>
      <c r="F107">
        <v>309</v>
      </c>
      <c r="G107">
        <v>8</v>
      </c>
      <c r="H107" t="s">
        <v>92</v>
      </c>
      <c r="I107">
        <v>7.5</v>
      </c>
      <c r="J107">
        <v>23.6</v>
      </c>
      <c r="K107">
        <v>86.2</v>
      </c>
      <c r="L107">
        <v>562</v>
      </c>
      <c r="M107">
        <v>99810</v>
      </c>
      <c r="N107" t="s">
        <v>134</v>
      </c>
      <c r="O107" s="4">
        <f t="shared" si="10"/>
        <v>6573.9999999999982</v>
      </c>
      <c r="P107" s="6">
        <f t="shared" si="11"/>
        <v>7.6087962962962941E-2</v>
      </c>
      <c r="Q107" s="5">
        <f t="shared" si="12"/>
        <v>50.720044797461092</v>
      </c>
      <c r="R107" s="5">
        <f t="shared" si="18"/>
        <v>31.512363832662576</v>
      </c>
      <c r="S107" s="5">
        <f t="shared" si="14"/>
        <v>17763.350402340893</v>
      </c>
      <c r="T107" s="5">
        <f t="shared" si="17"/>
        <v>30422.457937088515</v>
      </c>
      <c r="U107" s="4">
        <f t="shared" si="19"/>
        <v>-3761.5384615387907</v>
      </c>
      <c r="V107" s="5">
        <f t="shared" si="16"/>
        <v>-19.108847748205672</v>
      </c>
    </row>
    <row r="108" spans="1:22" x14ac:dyDescent="0.25">
      <c r="A108" t="s">
        <v>23</v>
      </c>
      <c r="B108" s="7">
        <v>0.65401620370370372</v>
      </c>
      <c r="C108">
        <v>40.934666666666999</v>
      </c>
      <c r="D108">
        <v>-95.146666666667002</v>
      </c>
      <c r="E108">
        <v>55295</v>
      </c>
      <c r="F108">
        <v>164</v>
      </c>
      <c r="G108">
        <v>15</v>
      </c>
      <c r="H108" t="s">
        <v>92</v>
      </c>
      <c r="I108">
        <v>7.5</v>
      </c>
      <c r="J108">
        <v>22.3</v>
      </c>
      <c r="K108">
        <v>99.4</v>
      </c>
      <c r="L108">
        <v>562</v>
      </c>
      <c r="M108">
        <v>99810</v>
      </c>
      <c r="N108" t="s">
        <v>135</v>
      </c>
      <c r="O108" s="4">
        <f t="shared" si="10"/>
        <v>6626.0000000000027</v>
      </c>
      <c r="P108" s="6">
        <f t="shared" si="11"/>
        <v>7.668981481481485E-2</v>
      </c>
      <c r="Q108" s="5">
        <f t="shared" si="12"/>
        <v>50.775201178300065</v>
      </c>
      <c r="R108" s="5">
        <f t="shared" si="18"/>
        <v>31.54663249207783</v>
      </c>
      <c r="S108" s="5">
        <f t="shared" si="14"/>
        <v>16854.120946110703</v>
      </c>
      <c r="T108" s="5">
        <f t="shared" si="17"/>
        <v>30422.457937088515</v>
      </c>
      <c r="U108" s="4">
        <f t="shared" si="19"/>
        <v>-3441.9230769227761</v>
      </c>
      <c r="V108" s="5">
        <f t="shared" si="16"/>
        <v>-17.485181850579004</v>
      </c>
    </row>
    <row r="109" spans="1:22" x14ac:dyDescent="0.25">
      <c r="A109" t="s">
        <v>23</v>
      </c>
      <c r="B109" s="7">
        <v>0.65461805555555552</v>
      </c>
      <c r="C109">
        <v>40.935166666667001</v>
      </c>
      <c r="D109">
        <v>-95.142833333333002</v>
      </c>
      <c r="E109">
        <v>52666</v>
      </c>
      <c r="F109">
        <v>84</v>
      </c>
      <c r="G109">
        <v>28</v>
      </c>
      <c r="H109" t="s">
        <v>92</v>
      </c>
      <c r="I109">
        <v>7.5</v>
      </c>
      <c r="J109">
        <v>21</v>
      </c>
      <c r="K109">
        <v>113</v>
      </c>
      <c r="L109">
        <v>562</v>
      </c>
      <c r="M109">
        <v>99810</v>
      </c>
      <c r="N109" t="s">
        <v>136</v>
      </c>
      <c r="O109" s="4">
        <f t="shared" si="10"/>
        <v>6677.9999999999982</v>
      </c>
      <c r="P109" s="6">
        <f t="shared" si="11"/>
        <v>7.7291666666666647E-2</v>
      </c>
      <c r="Q109" s="5">
        <f t="shared" si="12"/>
        <v>50.984547667249508</v>
      </c>
      <c r="R109" s="5">
        <f t="shared" si="18"/>
        <v>31.676699465662118</v>
      </c>
      <c r="S109" s="5">
        <f t="shared" si="14"/>
        <v>16052.792001950744</v>
      </c>
      <c r="T109" s="5">
        <f t="shared" si="17"/>
        <v>30422.457937088515</v>
      </c>
      <c r="U109" s="4">
        <f t="shared" si="19"/>
        <v>-3033.4615384618037</v>
      </c>
      <c r="V109" s="5">
        <f t="shared" si="16"/>
        <v>-15.41017200307752</v>
      </c>
    </row>
    <row r="110" spans="1:22" x14ac:dyDescent="0.25">
      <c r="A110" t="s">
        <v>23</v>
      </c>
      <c r="B110" s="7">
        <v>0.65521990740740743</v>
      </c>
      <c r="C110">
        <v>40.932000000000002</v>
      </c>
      <c r="D110">
        <v>-95.135999999999996</v>
      </c>
      <c r="E110">
        <v>50203</v>
      </c>
      <c r="F110">
        <v>137</v>
      </c>
      <c r="G110">
        <v>14</v>
      </c>
      <c r="H110" t="s">
        <v>92</v>
      </c>
      <c r="I110">
        <v>7.5</v>
      </c>
      <c r="J110">
        <v>19.600000000000001</v>
      </c>
      <c r="K110">
        <v>127.7</v>
      </c>
      <c r="L110">
        <v>562</v>
      </c>
      <c r="M110">
        <v>99810</v>
      </c>
      <c r="N110" t="s">
        <v>137</v>
      </c>
      <c r="O110" s="4">
        <f t="shared" si="10"/>
        <v>6730.0000000000036</v>
      </c>
      <c r="P110" s="6">
        <f t="shared" si="11"/>
        <v>7.7893518518518556E-2</v>
      </c>
      <c r="Q110" s="5">
        <f t="shared" si="12"/>
        <v>51.650319688164252</v>
      </c>
      <c r="R110" s="5">
        <f t="shared" si="18"/>
        <v>32.090343622256448</v>
      </c>
      <c r="S110" s="5">
        <f t="shared" si="14"/>
        <v>15302.060473055351</v>
      </c>
      <c r="T110" s="5">
        <f t="shared" si="17"/>
        <v>30422.457937088515</v>
      </c>
      <c r="U110" s="4">
        <f t="shared" si="19"/>
        <v>-2841.9230769227788</v>
      </c>
      <c r="V110" s="5">
        <f t="shared" si="16"/>
        <v>-14.43714478644832</v>
      </c>
    </row>
    <row r="111" spans="1:22" x14ac:dyDescent="0.25">
      <c r="A111" t="s">
        <v>23</v>
      </c>
      <c r="B111" s="7">
        <v>0.65582175925925923</v>
      </c>
      <c r="C111">
        <v>40.926499999999997</v>
      </c>
      <c r="D111">
        <v>-95.126333333332994</v>
      </c>
      <c r="E111">
        <v>47823</v>
      </c>
      <c r="F111">
        <v>107</v>
      </c>
      <c r="G111">
        <v>54</v>
      </c>
      <c r="H111" t="s">
        <v>92</v>
      </c>
      <c r="I111">
        <v>7.5</v>
      </c>
      <c r="J111">
        <v>18.100000000000001</v>
      </c>
      <c r="K111">
        <v>143.30000000000001</v>
      </c>
      <c r="L111">
        <v>562</v>
      </c>
      <c r="M111">
        <v>99810</v>
      </c>
      <c r="N111" t="s">
        <v>138</v>
      </c>
      <c r="O111" s="4">
        <f t="shared" si="10"/>
        <v>6781.9999999999982</v>
      </c>
      <c r="P111" s="6">
        <f t="shared" si="11"/>
        <v>7.8495370370370354E-2</v>
      </c>
      <c r="Q111" s="5">
        <f t="shared" si="12"/>
        <v>52.665448138256608</v>
      </c>
      <c r="R111" s="5">
        <f t="shared" si="18"/>
        <v>32.721042928298829</v>
      </c>
      <c r="S111" s="5">
        <f t="shared" si="14"/>
        <v>14576.627651792245</v>
      </c>
      <c r="T111" s="5">
        <f t="shared" si="17"/>
        <v>30422.457937088515</v>
      </c>
      <c r="U111" s="4">
        <f t="shared" si="19"/>
        <v>-2746.153846154134</v>
      </c>
      <c r="V111" s="5">
        <f t="shared" si="16"/>
        <v>-13.950631178138128</v>
      </c>
    </row>
    <row r="112" spans="1:22" x14ac:dyDescent="0.25">
      <c r="A112" t="s">
        <v>23</v>
      </c>
      <c r="B112" s="7">
        <v>0.65642361111111114</v>
      </c>
      <c r="C112">
        <v>40.920333333332998</v>
      </c>
      <c r="D112">
        <v>-95.108333333332993</v>
      </c>
      <c r="E112">
        <v>45578</v>
      </c>
      <c r="F112">
        <v>112</v>
      </c>
      <c r="G112">
        <v>79</v>
      </c>
      <c r="H112" t="s">
        <v>92</v>
      </c>
      <c r="I112">
        <v>7.5</v>
      </c>
      <c r="J112">
        <v>16.7</v>
      </c>
      <c r="K112">
        <v>159.4</v>
      </c>
      <c r="L112">
        <v>562</v>
      </c>
      <c r="M112">
        <v>99810</v>
      </c>
      <c r="N112" t="s">
        <v>139</v>
      </c>
      <c r="O112" s="4">
        <f t="shared" si="10"/>
        <v>6834.0000000000036</v>
      </c>
      <c r="P112" s="6">
        <f t="shared" si="11"/>
        <v>7.9097222222222263E-2</v>
      </c>
      <c r="Q112" s="5">
        <f t="shared" si="12"/>
        <v>54.266034719978336</v>
      </c>
      <c r="R112" s="5">
        <f t="shared" si="18"/>
        <v>33.715487371522535</v>
      </c>
      <c r="S112" s="5">
        <f t="shared" si="14"/>
        <v>13892.343330894902</v>
      </c>
      <c r="T112" s="5">
        <f t="shared" si="17"/>
        <v>30422.457937088515</v>
      </c>
      <c r="U112" s="4">
        <f t="shared" si="19"/>
        <v>-2590.3846153843433</v>
      </c>
      <c r="V112" s="5">
        <f t="shared" si="16"/>
        <v>-13.159313863409043</v>
      </c>
    </row>
    <row r="113" spans="1:22" x14ac:dyDescent="0.25">
      <c r="A113" t="s">
        <v>23</v>
      </c>
      <c r="B113" s="7">
        <v>0.65702546296296294</v>
      </c>
      <c r="C113">
        <v>40.914000000000001</v>
      </c>
      <c r="D113">
        <v>-95.085999999999999</v>
      </c>
      <c r="E113">
        <v>43495</v>
      </c>
      <c r="F113">
        <v>110</v>
      </c>
      <c r="G113">
        <v>70</v>
      </c>
      <c r="H113" t="s">
        <v>92</v>
      </c>
      <c r="I113">
        <v>7.5</v>
      </c>
      <c r="J113">
        <v>15.2</v>
      </c>
      <c r="K113">
        <v>176</v>
      </c>
      <c r="L113">
        <v>562</v>
      </c>
      <c r="M113">
        <v>99810</v>
      </c>
      <c r="N113" t="s">
        <v>140</v>
      </c>
      <c r="O113" s="4">
        <f t="shared" si="10"/>
        <v>6885.9999999999991</v>
      </c>
      <c r="P113" s="6">
        <f t="shared" si="11"/>
        <v>7.9699074074074061E-2</v>
      </c>
      <c r="Q113" s="5">
        <f t="shared" si="12"/>
        <v>56.164574370828532</v>
      </c>
      <c r="R113" s="5">
        <f t="shared" si="18"/>
        <v>34.895050056595764</v>
      </c>
      <c r="S113" s="5">
        <f t="shared" si="14"/>
        <v>13257.437210436477</v>
      </c>
      <c r="T113" s="5">
        <f t="shared" si="17"/>
        <v>30422.457937088515</v>
      </c>
      <c r="U113" s="4">
        <f t="shared" si="19"/>
        <v>-2403.4615384617487</v>
      </c>
      <c r="V113" s="5">
        <f t="shared" si="16"/>
        <v>-12.209733085740005</v>
      </c>
    </row>
    <row r="114" spans="1:22" x14ac:dyDescent="0.25">
      <c r="A114" t="s">
        <v>23</v>
      </c>
      <c r="B114" s="7">
        <v>0.65762731481481485</v>
      </c>
      <c r="C114">
        <v>40.908999999999999</v>
      </c>
      <c r="D114">
        <v>-95.063333333333006</v>
      </c>
      <c r="E114">
        <v>41451</v>
      </c>
      <c r="F114">
        <v>120</v>
      </c>
      <c r="G114">
        <v>70</v>
      </c>
      <c r="H114" t="s">
        <v>92</v>
      </c>
      <c r="I114">
        <v>7.5</v>
      </c>
      <c r="J114">
        <v>13.9</v>
      </c>
      <c r="K114">
        <v>193.3</v>
      </c>
      <c r="L114">
        <v>562</v>
      </c>
      <c r="M114">
        <v>99810</v>
      </c>
      <c r="N114" t="s">
        <v>141</v>
      </c>
      <c r="O114" s="4">
        <f t="shared" si="10"/>
        <v>6938.0000000000036</v>
      </c>
      <c r="P114" s="6">
        <f t="shared" si="11"/>
        <v>8.030092592592597E-2</v>
      </c>
      <c r="Q114" s="5">
        <f t="shared" si="12"/>
        <v>58.000370942534893</v>
      </c>
      <c r="R114" s="5">
        <f t="shared" si="18"/>
        <v>36.035630466596928</v>
      </c>
      <c r="S114" s="5">
        <f t="shared" si="14"/>
        <v>12634.418434528163</v>
      </c>
      <c r="T114" s="5">
        <f t="shared" si="17"/>
        <v>30422.457937088515</v>
      </c>
      <c r="U114" s="4">
        <f t="shared" si="19"/>
        <v>-2358.4615384613321</v>
      </c>
      <c r="V114" s="5">
        <f t="shared" si="16"/>
        <v>-11.981130305928087</v>
      </c>
    </row>
    <row r="115" spans="1:22" x14ac:dyDescent="0.25">
      <c r="A115" t="s">
        <v>23</v>
      </c>
      <c r="B115" s="7">
        <v>0.65822916666666664</v>
      </c>
      <c r="C115">
        <v>40.902333333332997</v>
      </c>
      <c r="D115">
        <v>-95.041499999999999</v>
      </c>
      <c r="E115">
        <v>39544</v>
      </c>
      <c r="F115">
        <v>120</v>
      </c>
      <c r="G115">
        <v>62</v>
      </c>
      <c r="H115" t="s">
        <v>107</v>
      </c>
      <c r="I115">
        <v>7.5</v>
      </c>
      <c r="J115">
        <v>12.6</v>
      </c>
      <c r="K115">
        <v>211.4</v>
      </c>
      <c r="L115">
        <v>562</v>
      </c>
      <c r="M115">
        <v>99810</v>
      </c>
      <c r="N115" t="s">
        <v>142</v>
      </c>
      <c r="O115" s="4">
        <f t="shared" si="10"/>
        <v>6989.9999999999991</v>
      </c>
      <c r="P115" s="6">
        <f t="shared" si="11"/>
        <v>8.0902777777777768E-2</v>
      </c>
      <c r="Q115" s="5">
        <f t="shared" si="12"/>
        <v>59.903161907217893</v>
      </c>
      <c r="R115" s="5">
        <f t="shared" si="18"/>
        <v>37.217834492954474</v>
      </c>
      <c r="S115" s="5">
        <f t="shared" si="14"/>
        <v>12053.157766398439</v>
      </c>
      <c r="T115" s="5">
        <f t="shared" si="17"/>
        <v>30422.457937088515</v>
      </c>
      <c r="U115" s="4">
        <f t="shared" si="19"/>
        <v>-2200.3846153848076</v>
      </c>
      <c r="V115" s="5">
        <f t="shared" si="16"/>
        <v>-11.178089771726446</v>
      </c>
    </row>
    <row r="116" spans="1:22" x14ac:dyDescent="0.25">
      <c r="A116" t="s">
        <v>23</v>
      </c>
      <c r="B116" s="7">
        <v>0.65883101851851855</v>
      </c>
      <c r="C116">
        <v>40.893833333332999</v>
      </c>
      <c r="D116">
        <v>-95.019000000000005</v>
      </c>
      <c r="E116">
        <v>37708</v>
      </c>
      <c r="F116">
        <v>119</v>
      </c>
      <c r="G116">
        <v>91</v>
      </c>
      <c r="H116" t="s">
        <v>92</v>
      </c>
      <c r="I116">
        <v>7.5</v>
      </c>
      <c r="J116">
        <v>11.4</v>
      </c>
      <c r="K116">
        <v>229.7</v>
      </c>
      <c r="L116">
        <v>562</v>
      </c>
      <c r="M116">
        <v>99810</v>
      </c>
      <c r="N116" t="s">
        <v>143</v>
      </c>
      <c r="O116" s="4">
        <f t="shared" si="10"/>
        <v>7042.0000000000036</v>
      </c>
      <c r="P116" s="6">
        <f t="shared" si="11"/>
        <v>8.1504629629629677E-2</v>
      </c>
      <c r="Q116" s="5">
        <f t="shared" si="12"/>
        <v>61.978796001174565</v>
      </c>
      <c r="R116" s="5">
        <f t="shared" si="18"/>
        <v>38.507425955529754</v>
      </c>
      <c r="S116" s="5">
        <f t="shared" si="14"/>
        <v>11493.538161424043</v>
      </c>
      <c r="T116" s="5">
        <f t="shared" si="17"/>
        <v>30422.457937088515</v>
      </c>
      <c r="U116" s="4">
        <f t="shared" si="19"/>
        <v>-2118.4615384613535</v>
      </c>
      <c r="V116" s="5">
        <f t="shared" si="16"/>
        <v>-10.761915480275915</v>
      </c>
    </row>
    <row r="117" spans="1:22" x14ac:dyDescent="0.25">
      <c r="A117" t="s">
        <v>23</v>
      </c>
      <c r="B117" s="7">
        <v>0.65943287037037035</v>
      </c>
      <c r="C117">
        <v>40.883499999999998</v>
      </c>
      <c r="D117">
        <v>-94.996666666666997</v>
      </c>
      <c r="E117">
        <v>35921</v>
      </c>
      <c r="F117">
        <v>118</v>
      </c>
      <c r="G117">
        <v>73</v>
      </c>
      <c r="H117" t="s">
        <v>107</v>
      </c>
      <c r="I117">
        <v>7.5</v>
      </c>
      <c r="J117">
        <v>10.199999999999999</v>
      </c>
      <c r="K117">
        <v>249</v>
      </c>
      <c r="L117">
        <v>562</v>
      </c>
      <c r="M117">
        <v>99810</v>
      </c>
      <c r="N117" t="s">
        <v>144</v>
      </c>
      <c r="O117" s="4">
        <f t="shared" si="10"/>
        <v>7093.9999999999991</v>
      </c>
      <c r="P117" s="6">
        <f t="shared" si="11"/>
        <v>8.2106481481481475E-2</v>
      </c>
      <c r="Q117" s="5">
        <f t="shared" si="12"/>
        <v>64.168737947858034</v>
      </c>
      <c r="R117" s="5">
        <f t="shared" si="18"/>
        <v>39.868036887004195</v>
      </c>
      <c r="S117" s="5">
        <f t="shared" si="14"/>
        <v>10948.853938063887</v>
      </c>
      <c r="T117" s="5">
        <f t="shared" si="17"/>
        <v>30422.457937088515</v>
      </c>
      <c r="U117" s="4">
        <f t="shared" si="19"/>
        <v>-2061.9230769232572</v>
      </c>
      <c r="V117" s="5">
        <f t="shared" si="16"/>
        <v>-10.47469660308084</v>
      </c>
    </row>
    <row r="118" spans="1:22" x14ac:dyDescent="0.25">
      <c r="A118" t="s">
        <v>23</v>
      </c>
      <c r="B118" s="7">
        <v>0.66003472222222226</v>
      </c>
      <c r="C118">
        <v>40.872999999999998</v>
      </c>
      <c r="D118">
        <v>-94.974333333333007</v>
      </c>
      <c r="E118">
        <v>34244</v>
      </c>
      <c r="F118">
        <v>110</v>
      </c>
      <c r="G118">
        <v>81</v>
      </c>
      <c r="H118" t="s">
        <v>92</v>
      </c>
      <c r="I118">
        <v>7.5</v>
      </c>
      <c r="J118">
        <v>9.1999999999999993</v>
      </c>
      <c r="K118">
        <v>268.7</v>
      </c>
      <c r="L118">
        <v>562</v>
      </c>
      <c r="M118">
        <v>99810</v>
      </c>
      <c r="N118" t="s">
        <v>145</v>
      </c>
      <c r="O118" s="4">
        <f t="shared" si="10"/>
        <v>7146.0000000000045</v>
      </c>
      <c r="P118" s="6">
        <f t="shared" si="11"/>
        <v>8.2708333333333384E-2</v>
      </c>
      <c r="Q118" s="5">
        <f t="shared" si="12"/>
        <v>66.370744338282137</v>
      </c>
      <c r="R118" s="5">
        <f t="shared" si="18"/>
        <v>41.236143457374688</v>
      </c>
      <c r="S118" s="5">
        <f t="shared" si="14"/>
        <v>10437.698122409169</v>
      </c>
      <c r="T118" s="5">
        <f t="shared" si="17"/>
        <v>30422.457937088515</v>
      </c>
      <c r="U118" s="4">
        <f t="shared" si="19"/>
        <v>-1934.999999999797</v>
      </c>
      <c r="V118" s="5">
        <f t="shared" si="16"/>
        <v>-9.829919531820476</v>
      </c>
    </row>
    <row r="119" spans="1:22" x14ac:dyDescent="0.25">
      <c r="A119" t="s">
        <v>23</v>
      </c>
      <c r="B119" s="7">
        <v>0.66063657407407406</v>
      </c>
      <c r="C119">
        <v>40.863</v>
      </c>
      <c r="D119">
        <v>-94.952166666666997</v>
      </c>
      <c r="E119">
        <v>32580</v>
      </c>
      <c r="F119">
        <v>120</v>
      </c>
      <c r="G119">
        <v>92</v>
      </c>
      <c r="H119" t="s">
        <v>107</v>
      </c>
      <c r="I119">
        <v>7.5</v>
      </c>
      <c r="J119">
        <v>8.1999999999999993</v>
      </c>
      <c r="K119">
        <v>289.10000000000002</v>
      </c>
      <c r="L119">
        <v>562</v>
      </c>
      <c r="M119">
        <v>99810</v>
      </c>
      <c r="N119" t="s">
        <v>146</v>
      </c>
      <c r="O119" s="4">
        <f t="shared" si="10"/>
        <v>7198</v>
      </c>
      <c r="P119" s="6">
        <f t="shared" si="11"/>
        <v>8.3310185185185182E-2</v>
      </c>
      <c r="Q119" s="5">
        <f t="shared" si="12"/>
        <v>68.528986032605772</v>
      </c>
      <c r="R119" s="5">
        <f t="shared" si="18"/>
        <v>42.577059022057966</v>
      </c>
      <c r="S119" s="5">
        <f t="shared" si="14"/>
        <v>9930.5047549378196</v>
      </c>
      <c r="T119" s="5">
        <f t="shared" si="17"/>
        <v>30422.457937088515</v>
      </c>
      <c r="U119" s="4">
        <f t="shared" si="19"/>
        <v>-1920.000000000168</v>
      </c>
      <c r="V119" s="5">
        <f t="shared" si="16"/>
        <v>-9.7537186052190918</v>
      </c>
    </row>
    <row r="120" spans="1:22" x14ac:dyDescent="0.25">
      <c r="A120" t="s">
        <v>23</v>
      </c>
      <c r="B120" s="7">
        <v>0.66123842592592597</v>
      </c>
      <c r="C120">
        <v>40.853833333333</v>
      </c>
      <c r="D120">
        <v>-94.931666666666999</v>
      </c>
      <c r="E120">
        <v>30955</v>
      </c>
      <c r="F120">
        <v>115</v>
      </c>
      <c r="G120">
        <v>61</v>
      </c>
      <c r="H120" t="s">
        <v>107</v>
      </c>
      <c r="I120">
        <v>7.5</v>
      </c>
      <c r="J120">
        <v>7.3</v>
      </c>
      <c r="K120">
        <v>310.2</v>
      </c>
      <c r="L120">
        <v>562</v>
      </c>
      <c r="M120">
        <v>99810</v>
      </c>
      <c r="N120" t="s">
        <v>147</v>
      </c>
      <c r="O120" s="4">
        <f t="shared" si="10"/>
        <v>7250.0000000000045</v>
      </c>
      <c r="P120" s="6">
        <f t="shared" si="11"/>
        <v>8.391203703703709E-2</v>
      </c>
      <c r="Q120" s="5">
        <f t="shared" si="12"/>
        <v>70.520365228499642</v>
      </c>
      <c r="R120" s="5">
        <f t="shared" si="18"/>
        <v>43.814302916466822</v>
      </c>
      <c r="S120" s="5">
        <f t="shared" si="14"/>
        <v>9435.1987320165808</v>
      </c>
      <c r="T120" s="5">
        <f t="shared" si="17"/>
        <v>30422.457937088515</v>
      </c>
      <c r="U120" s="4">
        <f t="shared" si="19"/>
        <v>-1874.9999999998361</v>
      </c>
      <c r="V120" s="5">
        <f t="shared" si="16"/>
        <v>-9.5251158254076032</v>
      </c>
    </row>
    <row r="121" spans="1:22" x14ac:dyDescent="0.25">
      <c r="A121" t="s">
        <v>23</v>
      </c>
      <c r="B121" s="7">
        <v>0.66184027777777776</v>
      </c>
      <c r="C121">
        <v>40.845333333333002</v>
      </c>
      <c r="D121">
        <v>-94.911666666667003</v>
      </c>
      <c r="E121">
        <v>29432</v>
      </c>
      <c r="F121">
        <v>116</v>
      </c>
      <c r="G121">
        <v>57</v>
      </c>
      <c r="H121" t="s">
        <v>107</v>
      </c>
      <c r="I121">
        <v>7.5</v>
      </c>
      <c r="J121">
        <v>6.6</v>
      </c>
      <c r="K121">
        <v>330.8</v>
      </c>
      <c r="L121">
        <v>562</v>
      </c>
      <c r="M121">
        <v>99810</v>
      </c>
      <c r="N121" t="s">
        <v>148</v>
      </c>
      <c r="O121" s="4">
        <f t="shared" si="10"/>
        <v>7302</v>
      </c>
      <c r="P121" s="6">
        <f t="shared" si="11"/>
        <v>8.4513888888888888E-2</v>
      </c>
      <c r="Q121" s="5">
        <f t="shared" si="12"/>
        <v>72.434632666274709</v>
      </c>
      <c r="R121" s="5">
        <f t="shared" si="18"/>
        <v>45.003637275556471</v>
      </c>
      <c r="S121" s="5">
        <f t="shared" si="14"/>
        <v>8970.9826871494752</v>
      </c>
      <c r="T121" s="5">
        <f t="shared" si="17"/>
        <v>30422.457937088515</v>
      </c>
      <c r="U121" s="4">
        <f t="shared" si="19"/>
        <v>-1757.3076923078461</v>
      </c>
      <c r="V121" s="5">
        <f t="shared" si="16"/>
        <v>-8.9272316320605043</v>
      </c>
    </row>
    <row r="122" spans="1:22" x14ac:dyDescent="0.25">
      <c r="A122" t="s">
        <v>23</v>
      </c>
      <c r="B122" s="7">
        <v>0.66244212962962956</v>
      </c>
      <c r="C122">
        <v>40.836666666667</v>
      </c>
      <c r="D122">
        <v>-94.894166666667005</v>
      </c>
      <c r="E122">
        <v>27955</v>
      </c>
      <c r="F122">
        <v>114</v>
      </c>
      <c r="G122">
        <v>57</v>
      </c>
      <c r="H122" t="s">
        <v>149</v>
      </c>
      <c r="I122">
        <v>7.5</v>
      </c>
      <c r="J122">
        <v>5.8</v>
      </c>
      <c r="K122">
        <v>352</v>
      </c>
      <c r="L122">
        <v>562</v>
      </c>
      <c r="M122">
        <v>99810</v>
      </c>
      <c r="N122" t="s">
        <v>150</v>
      </c>
      <c r="O122" s="4">
        <f t="shared" si="10"/>
        <v>7353.9999999999955</v>
      </c>
      <c r="P122" s="6">
        <f t="shared" si="11"/>
        <v>8.5115740740740686E-2</v>
      </c>
      <c r="Q122" s="5">
        <f t="shared" si="12"/>
        <v>74.191374936453926</v>
      </c>
      <c r="R122" s="5">
        <f t="shared" si="18"/>
        <v>46.095101248018821</v>
      </c>
      <c r="S122" s="5">
        <f t="shared" si="14"/>
        <v>8520.7876127773707</v>
      </c>
      <c r="T122" s="5">
        <f t="shared" si="17"/>
        <v>30422.457937088515</v>
      </c>
      <c r="U122" s="4">
        <f t="shared" si="19"/>
        <v>-1704.2307692309182</v>
      </c>
      <c r="V122" s="5">
        <f t="shared" si="16"/>
        <v>-8.6575975840796868</v>
      </c>
    </row>
    <row r="123" spans="1:22" x14ac:dyDescent="0.25">
      <c r="A123" t="s">
        <v>23</v>
      </c>
      <c r="B123" s="7">
        <v>0.66304398148148147</v>
      </c>
      <c r="C123">
        <v>40.828833333333002</v>
      </c>
      <c r="D123">
        <v>-94.877333333332999</v>
      </c>
      <c r="E123">
        <v>26626</v>
      </c>
      <c r="F123">
        <v>137</v>
      </c>
      <c r="G123">
        <v>43</v>
      </c>
      <c r="H123" t="s">
        <v>149</v>
      </c>
      <c r="I123">
        <v>7.5</v>
      </c>
      <c r="J123">
        <v>5.0999999999999996</v>
      </c>
      <c r="K123">
        <v>372.6</v>
      </c>
      <c r="L123">
        <v>562</v>
      </c>
      <c r="M123">
        <v>99810</v>
      </c>
      <c r="N123" t="s">
        <v>151</v>
      </c>
      <c r="O123" s="4">
        <f t="shared" si="10"/>
        <v>7406</v>
      </c>
      <c r="P123" s="6">
        <f t="shared" si="11"/>
        <v>8.5717592592592595E-2</v>
      </c>
      <c r="Q123" s="5">
        <f t="shared" si="12"/>
        <v>75.848308309598636</v>
      </c>
      <c r="R123" s="5">
        <f t="shared" si="18"/>
        <v>47.124553952753629</v>
      </c>
      <c r="S123" s="5">
        <f t="shared" si="14"/>
        <v>8115.7034869544013</v>
      </c>
      <c r="T123" s="5">
        <f t="shared" si="17"/>
        <v>30422.457937088515</v>
      </c>
      <c r="U123" s="4">
        <f t="shared" si="19"/>
        <v>-1533.4615384614044</v>
      </c>
      <c r="V123" s="5">
        <f t="shared" si="16"/>
        <v>-7.7900793427487418</v>
      </c>
    </row>
    <row r="124" spans="1:22" x14ac:dyDescent="0.25">
      <c r="A124" t="s">
        <v>23</v>
      </c>
      <c r="B124" s="7">
        <v>0.66364583333333338</v>
      </c>
      <c r="C124">
        <v>40.822499999999998</v>
      </c>
      <c r="D124">
        <v>-94.865333333332998</v>
      </c>
      <c r="E124">
        <v>25242</v>
      </c>
      <c r="F124">
        <v>136</v>
      </c>
      <c r="G124">
        <v>47</v>
      </c>
      <c r="H124" t="s">
        <v>107</v>
      </c>
      <c r="I124">
        <v>7.5</v>
      </c>
      <c r="J124">
        <v>4.7</v>
      </c>
      <c r="K124">
        <v>394.2</v>
      </c>
      <c r="L124">
        <v>562</v>
      </c>
      <c r="M124">
        <v>99810</v>
      </c>
      <c r="N124" t="s">
        <v>152</v>
      </c>
      <c r="O124" s="4">
        <f t="shared" si="10"/>
        <v>7458.0000000000055</v>
      </c>
      <c r="P124" s="6">
        <f t="shared" si="11"/>
        <v>8.6319444444444504E-2</v>
      </c>
      <c r="Q124" s="5">
        <f t="shared" si="12"/>
        <v>77.078973387741584</v>
      </c>
      <c r="R124" s="5">
        <f t="shared" si="18"/>
        <v>47.889166165803843</v>
      </c>
      <c r="S124" s="5">
        <f t="shared" si="14"/>
        <v>7693.8551572787119</v>
      </c>
      <c r="T124" s="5">
        <f t="shared" si="17"/>
        <v>30422.457937088515</v>
      </c>
      <c r="U124" s="4">
        <f t="shared" si="19"/>
        <v>-1596.9230769229093</v>
      </c>
      <c r="V124" s="5">
        <f t="shared" si="16"/>
        <v>-8.1124678783777799</v>
      </c>
    </row>
    <row r="125" spans="1:22" x14ac:dyDescent="0.25">
      <c r="A125" t="s">
        <v>23</v>
      </c>
      <c r="B125" s="7">
        <v>0.66424768518518518</v>
      </c>
      <c r="C125">
        <v>40.816499999999998</v>
      </c>
      <c r="D125">
        <v>-94.854333333333003</v>
      </c>
      <c r="E125">
        <v>23887</v>
      </c>
      <c r="F125">
        <v>123</v>
      </c>
      <c r="G125">
        <v>32</v>
      </c>
      <c r="H125" t="s">
        <v>107</v>
      </c>
      <c r="I125">
        <v>7.5</v>
      </c>
      <c r="J125">
        <v>4</v>
      </c>
      <c r="K125">
        <v>416.8</v>
      </c>
      <c r="L125">
        <v>562</v>
      </c>
      <c r="M125">
        <v>99810</v>
      </c>
      <c r="N125" t="s">
        <v>153</v>
      </c>
      <c r="O125" s="4">
        <f t="shared" si="10"/>
        <v>7510.0000000000009</v>
      </c>
      <c r="P125" s="6">
        <f t="shared" si="11"/>
        <v>8.6921296296296302E-2</v>
      </c>
      <c r="Q125" s="5">
        <f t="shared" si="12"/>
        <v>78.21995072260988</v>
      </c>
      <c r="R125" s="5">
        <f t="shared" si="18"/>
        <v>48.598055383957515</v>
      </c>
      <c r="S125" s="5">
        <f t="shared" si="14"/>
        <v>7280.846135089002</v>
      </c>
      <c r="T125" s="5">
        <f t="shared" si="17"/>
        <v>30422.457937088515</v>
      </c>
      <c r="U125" s="4">
        <f t="shared" si="19"/>
        <v>-1563.4615384616752</v>
      </c>
      <c r="V125" s="5">
        <f t="shared" si="16"/>
        <v>-7.9424811959566517</v>
      </c>
    </row>
    <row r="126" spans="1:22" x14ac:dyDescent="0.25">
      <c r="A126" t="s">
        <v>23</v>
      </c>
      <c r="B126" s="7">
        <v>0.66484953703703698</v>
      </c>
      <c r="C126">
        <v>40.810666666666997</v>
      </c>
      <c r="D126">
        <v>-94.842333333333002</v>
      </c>
      <c r="E126">
        <v>22561</v>
      </c>
      <c r="F126">
        <v>131</v>
      </c>
      <c r="G126">
        <v>44</v>
      </c>
      <c r="H126" t="s">
        <v>107</v>
      </c>
      <c r="I126">
        <v>7.5</v>
      </c>
      <c r="J126">
        <v>3.7</v>
      </c>
      <c r="K126">
        <v>439.7</v>
      </c>
      <c r="L126">
        <v>562</v>
      </c>
      <c r="M126">
        <v>99810</v>
      </c>
      <c r="N126" t="s">
        <v>154</v>
      </c>
      <c r="O126" s="4">
        <f t="shared" si="10"/>
        <v>7561.9999999999955</v>
      </c>
      <c r="P126" s="6">
        <f t="shared" si="11"/>
        <v>8.75231481481481E-2</v>
      </c>
      <c r="Q126" s="5">
        <f t="shared" si="12"/>
        <v>79.417897249922802</v>
      </c>
      <c r="R126" s="5">
        <f t="shared" si="18"/>
        <v>49.342339561377031</v>
      </c>
      <c r="S126" s="5">
        <f t="shared" si="14"/>
        <v>6876.6764203852717</v>
      </c>
      <c r="T126" s="5">
        <f t="shared" si="17"/>
        <v>30422.457937088515</v>
      </c>
      <c r="U126" s="4">
        <f t="shared" si="19"/>
        <v>-1530.0000000001605</v>
      </c>
      <c r="V126" s="5">
        <f t="shared" si="16"/>
        <v>-7.7724945135340997</v>
      </c>
    </row>
    <row r="127" spans="1:22" x14ac:dyDescent="0.25">
      <c r="A127" t="s">
        <v>23</v>
      </c>
      <c r="B127" s="7">
        <v>0.66545138888888888</v>
      </c>
      <c r="C127">
        <v>40.804499999999997</v>
      </c>
      <c r="D127">
        <v>-94.828666666667004</v>
      </c>
      <c r="E127">
        <v>21239</v>
      </c>
      <c r="F127">
        <v>117</v>
      </c>
      <c r="G127">
        <v>59</v>
      </c>
      <c r="H127" t="s">
        <v>107</v>
      </c>
      <c r="I127">
        <v>7.5</v>
      </c>
      <c r="J127">
        <v>3.2</v>
      </c>
      <c r="K127">
        <v>463.7</v>
      </c>
      <c r="L127">
        <v>562</v>
      </c>
      <c r="M127">
        <v>99810</v>
      </c>
      <c r="N127" t="s">
        <v>155</v>
      </c>
      <c r="O127" s="4">
        <f t="shared" si="10"/>
        <v>7614.0000000000009</v>
      </c>
      <c r="P127" s="6">
        <f t="shared" si="11"/>
        <v>8.8125000000000009E-2</v>
      </c>
      <c r="Q127" s="5">
        <f t="shared" si="12"/>
        <v>80.751089610839671</v>
      </c>
      <c r="R127" s="5">
        <f t="shared" si="18"/>
        <v>50.170651975214682</v>
      </c>
      <c r="S127" s="5">
        <f t="shared" si="14"/>
        <v>6473.7259205071932</v>
      </c>
      <c r="T127" s="5">
        <f t="shared" si="17"/>
        <v>30422.457937088515</v>
      </c>
      <c r="U127" s="4">
        <f t="shared" si="19"/>
        <v>-1525.3846153844554</v>
      </c>
      <c r="V127" s="5">
        <f t="shared" si="16"/>
        <v>-7.7490480745776198</v>
      </c>
    </row>
    <row r="128" spans="1:22" x14ac:dyDescent="0.25">
      <c r="A128" t="s">
        <v>23</v>
      </c>
      <c r="B128" s="7">
        <v>0.66605324074074079</v>
      </c>
      <c r="C128">
        <v>40.798000000000002</v>
      </c>
      <c r="D128">
        <v>-94.813999999999993</v>
      </c>
      <c r="E128">
        <v>19982</v>
      </c>
      <c r="F128">
        <v>111</v>
      </c>
      <c r="G128">
        <v>62</v>
      </c>
      <c r="H128" t="s">
        <v>107</v>
      </c>
      <c r="I128">
        <v>7.5</v>
      </c>
      <c r="J128">
        <v>3</v>
      </c>
      <c r="K128">
        <v>487.6</v>
      </c>
      <c r="L128">
        <v>562</v>
      </c>
      <c r="M128">
        <v>99810</v>
      </c>
      <c r="N128" t="s">
        <v>156</v>
      </c>
      <c r="O128" s="4">
        <f t="shared" si="10"/>
        <v>7666.0000000000055</v>
      </c>
      <c r="P128" s="6">
        <f t="shared" si="11"/>
        <v>8.8726851851851918E-2</v>
      </c>
      <c r="Q128" s="5">
        <f t="shared" si="12"/>
        <v>82.174404629308299</v>
      </c>
      <c r="R128" s="5">
        <f t="shared" si="18"/>
        <v>51.05495759618924</v>
      </c>
      <c r="S128" s="5">
        <f t="shared" si="14"/>
        <v>6090.5876615459638</v>
      </c>
      <c r="T128" s="5">
        <f t="shared" si="17"/>
        <v>30422.457937088515</v>
      </c>
      <c r="U128" s="4">
        <f t="shared" si="19"/>
        <v>-1450.3846153844886</v>
      </c>
      <c r="V128" s="5">
        <f t="shared" si="16"/>
        <v>-7.3680434415614515</v>
      </c>
    </row>
    <row r="129" spans="1:22" x14ac:dyDescent="0.25">
      <c r="A129" t="s">
        <v>23</v>
      </c>
      <c r="B129" s="7">
        <v>0.66665509259259259</v>
      </c>
      <c r="C129">
        <v>40.790833333332998</v>
      </c>
      <c r="D129">
        <v>-94.798666666667003</v>
      </c>
      <c r="E129">
        <v>18787</v>
      </c>
      <c r="F129">
        <v>123</v>
      </c>
      <c r="G129">
        <v>62</v>
      </c>
      <c r="H129" t="s">
        <v>107</v>
      </c>
      <c r="I129">
        <v>7.5</v>
      </c>
      <c r="J129">
        <v>3</v>
      </c>
      <c r="K129">
        <v>510.8</v>
      </c>
      <c r="L129">
        <v>562</v>
      </c>
      <c r="M129">
        <v>99810</v>
      </c>
      <c r="N129" t="s">
        <v>157</v>
      </c>
      <c r="O129" s="4">
        <f t="shared" si="10"/>
        <v>7718.0000000000009</v>
      </c>
      <c r="P129" s="6">
        <f t="shared" si="11"/>
        <v>8.9328703703703716E-2</v>
      </c>
      <c r="Q129" s="5">
        <f t="shared" si="12"/>
        <v>83.687011143824705</v>
      </c>
      <c r="R129" s="5">
        <f t="shared" si="18"/>
        <v>51.994740023658288</v>
      </c>
      <c r="S129" s="5">
        <f t="shared" si="14"/>
        <v>5726.3472323823453</v>
      </c>
      <c r="T129" s="5">
        <f t="shared" si="17"/>
        <v>30422.457937088515</v>
      </c>
      <c r="U129" s="4">
        <f t="shared" si="19"/>
        <v>-1378.8461538462745</v>
      </c>
      <c r="V129" s="5">
        <f t="shared" si="16"/>
        <v>-7.0046236377625091</v>
      </c>
    </row>
    <row r="130" spans="1:22" x14ac:dyDescent="0.25">
      <c r="A130" t="s">
        <v>23</v>
      </c>
      <c r="B130" s="7">
        <v>0.6672569444444445</v>
      </c>
      <c r="C130">
        <v>40.785666666666998</v>
      </c>
      <c r="D130">
        <v>-94.783666666667003</v>
      </c>
      <c r="E130">
        <v>17608</v>
      </c>
      <c r="F130">
        <v>100</v>
      </c>
      <c r="G130">
        <v>52</v>
      </c>
      <c r="H130" t="s">
        <v>107</v>
      </c>
      <c r="I130">
        <v>7.5</v>
      </c>
      <c r="J130">
        <v>2.9</v>
      </c>
      <c r="K130">
        <v>535.1</v>
      </c>
      <c r="L130">
        <v>562</v>
      </c>
      <c r="M130">
        <v>99810</v>
      </c>
      <c r="N130" t="s">
        <v>158</v>
      </c>
      <c r="O130" s="4">
        <f t="shared" ref="O130:O149" si="20">($B130-$B$2) *86400</f>
        <v>7770.0000000000064</v>
      </c>
      <c r="P130" s="6">
        <f t="shared" ref="P130:P149" si="21">($B130-$B$2)</f>
        <v>8.9930555555555625E-2</v>
      </c>
      <c r="Q130" s="5">
        <f t="shared" ref="Q130:Q149" si="22">ACOS(COS(RADIANS(90-$C$2)) *COS(RADIANS(90-$C130)) +SIN(RADIANS(90-$C$2)) *SIN(RADIANS(90-$C130)) *COS(RADIANS($D$2-$D130))) *6371</f>
        <v>85.046806723274386</v>
      </c>
      <c r="R130" s="5">
        <f t="shared" ref="R130:R149" si="23">$Q130 * 0.6213</f>
        <v>52.839581017170374</v>
      </c>
      <c r="S130" s="5">
        <f t="shared" ref="S130:S149" si="24">$E130 / 3.2808</f>
        <v>5366.9836625213356</v>
      </c>
      <c r="T130" s="5">
        <f t="shared" si="17"/>
        <v>30422.457937088515</v>
      </c>
      <c r="U130" s="4">
        <f t="shared" ref="U130:U149" si="25">IF($E130&gt;$E129,($E130-$E$2) / ($O130/60),($E130-$E129) / (($O130-$O129)/60))</f>
        <v>-1360.3846153844727</v>
      </c>
      <c r="V130" s="5">
        <f t="shared" ref="V130:V149" si="26">$U130 / 3.2808 / 60</f>
        <v>-6.9108378819417648</v>
      </c>
    </row>
    <row r="131" spans="1:22" x14ac:dyDescent="0.25">
      <c r="A131" t="s">
        <v>23</v>
      </c>
      <c r="B131" s="7">
        <v>0.6678587962962963</v>
      </c>
      <c r="C131">
        <v>40.780999999999999</v>
      </c>
      <c r="D131">
        <v>-94.772000000000006</v>
      </c>
      <c r="E131">
        <v>16524</v>
      </c>
      <c r="F131">
        <v>104</v>
      </c>
      <c r="G131">
        <v>40</v>
      </c>
      <c r="H131" t="s">
        <v>107</v>
      </c>
      <c r="I131">
        <v>7.5</v>
      </c>
      <c r="J131">
        <v>3.4</v>
      </c>
      <c r="K131">
        <v>557.1</v>
      </c>
      <c r="L131">
        <v>562</v>
      </c>
      <c r="M131">
        <v>99810</v>
      </c>
      <c r="N131" t="s">
        <v>159</v>
      </c>
      <c r="O131" s="4">
        <f t="shared" si="20"/>
        <v>7822.0000000000009</v>
      </c>
      <c r="P131" s="6">
        <f t="shared" si="21"/>
        <v>9.0532407407407423E-2</v>
      </c>
      <c r="Q131" s="5">
        <f t="shared" si="22"/>
        <v>86.147116570460696</v>
      </c>
      <c r="R131" s="5">
        <f t="shared" si="23"/>
        <v>53.523203525227224</v>
      </c>
      <c r="S131" s="5">
        <f t="shared" si="24"/>
        <v>5036.5764447695683</v>
      </c>
      <c r="T131" s="5">
        <f t="shared" ref="T131:T149" si="27">$M131 / 3.2808</f>
        <v>30422.457937088515</v>
      </c>
      <c r="U131" s="4">
        <f t="shared" si="25"/>
        <v>-1250.7692307693619</v>
      </c>
      <c r="V131" s="5">
        <f t="shared" si="26"/>
        <v>-6.3539849567654327</v>
      </c>
    </row>
    <row r="132" spans="1:22" x14ac:dyDescent="0.25">
      <c r="A132" t="s">
        <v>23</v>
      </c>
      <c r="B132" s="7">
        <v>0.6684606481481481</v>
      </c>
      <c r="C132">
        <v>40.776166666667002</v>
      </c>
      <c r="D132">
        <v>-94.762</v>
      </c>
      <c r="E132">
        <v>15475</v>
      </c>
      <c r="F132">
        <v>111</v>
      </c>
      <c r="G132">
        <v>32</v>
      </c>
      <c r="H132" t="s">
        <v>107</v>
      </c>
      <c r="I132">
        <v>7.5</v>
      </c>
      <c r="J132">
        <v>3.9</v>
      </c>
      <c r="K132">
        <v>580.4</v>
      </c>
      <c r="L132">
        <v>562</v>
      </c>
      <c r="M132">
        <v>99810</v>
      </c>
      <c r="N132" t="s">
        <v>160</v>
      </c>
      <c r="O132" s="4">
        <f t="shared" si="20"/>
        <v>7873.9999999999964</v>
      </c>
      <c r="P132" s="6">
        <f t="shared" si="21"/>
        <v>9.113425925925922E-2</v>
      </c>
      <c r="Q132" s="5">
        <f t="shared" si="22"/>
        <v>87.144512651684082</v>
      </c>
      <c r="R132" s="5">
        <f t="shared" si="23"/>
        <v>54.142885710491313</v>
      </c>
      <c r="S132" s="5">
        <f t="shared" si="24"/>
        <v>4716.8373567422577</v>
      </c>
      <c r="T132" s="5">
        <f t="shared" si="27"/>
        <v>30422.457937088515</v>
      </c>
      <c r="U132" s="4">
        <f t="shared" si="25"/>
        <v>-1210.3846153847212</v>
      </c>
      <c r="V132" s="5">
        <f t="shared" si="26"/>
        <v>-6.1488286159103529</v>
      </c>
    </row>
    <row r="133" spans="1:22" x14ac:dyDescent="0.25">
      <c r="A133" t="s">
        <v>23</v>
      </c>
      <c r="B133" s="7">
        <v>0.6690625</v>
      </c>
      <c r="C133">
        <v>40.771666666667002</v>
      </c>
      <c r="D133">
        <v>-94.753333333333003</v>
      </c>
      <c r="E133">
        <v>14479</v>
      </c>
      <c r="F133">
        <v>112</v>
      </c>
      <c r="G133">
        <v>20</v>
      </c>
      <c r="H133" t="s">
        <v>107</v>
      </c>
      <c r="I133">
        <v>7.5</v>
      </c>
      <c r="J133">
        <v>4.4000000000000004</v>
      </c>
      <c r="K133">
        <v>602.20000000000005</v>
      </c>
      <c r="L133">
        <v>562</v>
      </c>
      <c r="M133">
        <v>99810</v>
      </c>
      <c r="N133" t="s">
        <v>161</v>
      </c>
      <c r="O133" s="4">
        <f t="shared" si="20"/>
        <v>7926.0000000000018</v>
      </c>
      <c r="P133" s="6">
        <f t="shared" si="21"/>
        <v>9.1736111111111129E-2</v>
      </c>
      <c r="Q133" s="5">
        <f t="shared" si="22"/>
        <v>88.029161228444408</v>
      </c>
      <c r="R133" s="5">
        <f t="shared" si="23"/>
        <v>54.692517871232511</v>
      </c>
      <c r="S133" s="5">
        <f t="shared" si="24"/>
        <v>4413.25286515484</v>
      </c>
      <c r="T133" s="5">
        <f t="shared" si="27"/>
        <v>30422.457937088515</v>
      </c>
      <c r="U133" s="4">
        <f t="shared" si="25"/>
        <v>-1149.2307692306485</v>
      </c>
      <c r="V133" s="5">
        <f t="shared" si="26"/>
        <v>-5.8381632997574195</v>
      </c>
    </row>
    <row r="134" spans="1:22" x14ac:dyDescent="0.25">
      <c r="A134" t="s">
        <v>23</v>
      </c>
      <c r="B134" s="7">
        <v>0.6696643518518518</v>
      </c>
      <c r="C134">
        <v>40.768833333332999</v>
      </c>
      <c r="D134">
        <v>-94.744666666667001</v>
      </c>
      <c r="E134">
        <v>13508</v>
      </c>
      <c r="F134">
        <v>129</v>
      </c>
      <c r="G134">
        <v>31</v>
      </c>
      <c r="H134" t="s">
        <v>107</v>
      </c>
      <c r="I134">
        <v>7.4</v>
      </c>
      <c r="J134">
        <v>5.3</v>
      </c>
      <c r="K134">
        <v>624.79999999999995</v>
      </c>
      <c r="L134">
        <v>562</v>
      </c>
      <c r="M134">
        <v>99810</v>
      </c>
      <c r="N134" t="s">
        <v>162</v>
      </c>
      <c r="O134" s="4">
        <f t="shared" si="20"/>
        <v>7977.9999999999973</v>
      </c>
      <c r="P134" s="6">
        <f t="shared" si="21"/>
        <v>9.2337962962962927E-2</v>
      </c>
      <c r="Q134" s="5">
        <f t="shared" si="22"/>
        <v>88.805890484760425</v>
      </c>
      <c r="R134" s="5">
        <f t="shared" si="23"/>
        <v>55.175099758181652</v>
      </c>
      <c r="S134" s="5">
        <f t="shared" si="24"/>
        <v>4117.2884662277493</v>
      </c>
      <c r="T134" s="5">
        <f t="shared" si="27"/>
        <v>30422.457937088515</v>
      </c>
      <c r="U134" s="4">
        <f t="shared" si="25"/>
        <v>-1120.3846153847135</v>
      </c>
      <c r="V134" s="5">
        <f t="shared" si="26"/>
        <v>-5.6916230562907089</v>
      </c>
    </row>
    <row r="135" spans="1:22" x14ac:dyDescent="0.25">
      <c r="A135" t="s">
        <v>23</v>
      </c>
      <c r="B135" s="7">
        <v>0.67015046296296299</v>
      </c>
      <c r="C135">
        <v>40.767000000000003</v>
      </c>
      <c r="D135">
        <v>-94.738500000000002</v>
      </c>
      <c r="E135">
        <v>12723</v>
      </c>
      <c r="F135">
        <v>116</v>
      </c>
      <c r="G135">
        <v>36</v>
      </c>
      <c r="H135" t="s">
        <v>107</v>
      </c>
      <c r="I135">
        <v>7.4</v>
      </c>
      <c r="J135">
        <v>5.9</v>
      </c>
      <c r="K135">
        <v>643.70000000000005</v>
      </c>
      <c r="L135">
        <v>562</v>
      </c>
      <c r="M135">
        <v>99810</v>
      </c>
      <c r="N135" t="s">
        <v>163</v>
      </c>
      <c r="O135" s="4">
        <f t="shared" si="20"/>
        <v>8020.0000000000036</v>
      </c>
      <c r="P135" s="6">
        <f t="shared" si="21"/>
        <v>9.2824074074074114E-2</v>
      </c>
      <c r="Q135" s="5">
        <f t="shared" si="22"/>
        <v>89.346965786976511</v>
      </c>
      <c r="R135" s="5">
        <f t="shared" si="23"/>
        <v>55.511269843448503</v>
      </c>
      <c r="S135" s="5">
        <f t="shared" si="24"/>
        <v>3878.017556693489</v>
      </c>
      <c r="T135" s="5">
        <f t="shared" si="27"/>
        <v>30422.457937088515</v>
      </c>
      <c r="U135" s="4">
        <f t="shared" si="25"/>
        <v>-1121.4285714284015</v>
      </c>
      <c r="V135" s="5">
        <f t="shared" si="26"/>
        <v>-5.6969264174815164</v>
      </c>
    </row>
    <row r="136" spans="1:22" x14ac:dyDescent="0.25">
      <c r="A136" t="s">
        <v>23</v>
      </c>
      <c r="B136" s="7">
        <v>0.67063657407407407</v>
      </c>
      <c r="C136">
        <v>40.765166666667</v>
      </c>
      <c r="D136">
        <v>-94.732833333333005</v>
      </c>
      <c r="E136">
        <v>11919</v>
      </c>
      <c r="F136">
        <v>94</v>
      </c>
      <c r="G136">
        <v>28</v>
      </c>
      <c r="H136" t="s">
        <v>107</v>
      </c>
      <c r="I136">
        <v>7.4</v>
      </c>
      <c r="J136">
        <v>6.7</v>
      </c>
      <c r="K136">
        <v>662.4</v>
      </c>
      <c r="L136">
        <v>562</v>
      </c>
      <c r="M136">
        <v>99810</v>
      </c>
      <c r="N136" t="s">
        <v>164</v>
      </c>
      <c r="O136" s="4">
        <f t="shared" si="20"/>
        <v>8062</v>
      </c>
      <c r="P136" s="6">
        <f t="shared" si="21"/>
        <v>9.331018518518519E-2</v>
      </c>
      <c r="Q136" s="5">
        <f t="shared" si="22"/>
        <v>89.853934769405242</v>
      </c>
      <c r="R136" s="5">
        <f t="shared" si="23"/>
        <v>55.826249672231476</v>
      </c>
      <c r="S136" s="5">
        <f t="shared" si="24"/>
        <v>3632.9553767373809</v>
      </c>
      <c r="T136" s="5">
        <f t="shared" si="27"/>
        <v>30422.457937088515</v>
      </c>
      <c r="U136" s="4">
        <f t="shared" si="25"/>
        <v>-1148.571428571528</v>
      </c>
      <c r="V136" s="5">
        <f t="shared" si="26"/>
        <v>-5.8348138084792733</v>
      </c>
    </row>
    <row r="137" spans="1:22" x14ac:dyDescent="0.25">
      <c r="A137" t="s">
        <v>23</v>
      </c>
      <c r="B137" s="7">
        <v>0.67112268518518514</v>
      </c>
      <c r="C137">
        <v>40.763333333333001</v>
      </c>
      <c r="D137">
        <v>-94.727000000000004</v>
      </c>
      <c r="E137">
        <v>11125</v>
      </c>
      <c r="F137">
        <v>126</v>
      </c>
      <c r="G137">
        <v>20</v>
      </c>
      <c r="H137" t="s">
        <v>149</v>
      </c>
      <c r="I137">
        <v>7.4</v>
      </c>
      <c r="J137">
        <v>7.7</v>
      </c>
      <c r="K137">
        <v>682.5</v>
      </c>
      <c r="L137">
        <v>562</v>
      </c>
      <c r="M137">
        <v>99810</v>
      </c>
      <c r="N137" t="s">
        <v>165</v>
      </c>
      <c r="O137" s="4">
        <f t="shared" si="20"/>
        <v>8103.9999999999973</v>
      </c>
      <c r="P137" s="6">
        <f t="shared" si="21"/>
        <v>9.3796296296296267E-2</v>
      </c>
      <c r="Q137" s="5">
        <f t="shared" si="22"/>
        <v>90.372490467910836</v>
      </c>
      <c r="R137" s="5">
        <f t="shared" si="23"/>
        <v>56.148428327712999</v>
      </c>
      <c r="S137" s="5">
        <f t="shared" si="24"/>
        <v>3390.9412338454035</v>
      </c>
      <c r="T137" s="5">
        <f t="shared" si="27"/>
        <v>30422.457937088515</v>
      </c>
      <c r="U137" s="4">
        <f t="shared" si="25"/>
        <v>-1134.2857142857879</v>
      </c>
      <c r="V137" s="5">
        <f t="shared" si="26"/>
        <v>-5.7622414974284109</v>
      </c>
    </row>
    <row r="138" spans="1:22" x14ac:dyDescent="0.25">
      <c r="A138" t="s">
        <v>23</v>
      </c>
      <c r="B138" s="7">
        <v>0.67160879629629633</v>
      </c>
      <c r="C138">
        <v>40.761499999999998</v>
      </c>
      <c r="D138">
        <v>-94.720333333333002</v>
      </c>
      <c r="E138">
        <v>10298</v>
      </c>
      <c r="F138">
        <v>98</v>
      </c>
      <c r="G138">
        <v>37</v>
      </c>
      <c r="H138" t="s">
        <v>149</v>
      </c>
      <c r="I138">
        <v>7.4</v>
      </c>
      <c r="J138">
        <v>8.9</v>
      </c>
      <c r="K138">
        <v>702.9</v>
      </c>
      <c r="L138">
        <v>562</v>
      </c>
      <c r="M138">
        <v>99810</v>
      </c>
      <c r="N138" t="s">
        <v>166</v>
      </c>
      <c r="O138" s="4">
        <f t="shared" si="20"/>
        <v>8146.0000000000036</v>
      </c>
      <c r="P138" s="6">
        <f t="shared" si="21"/>
        <v>9.4282407407407454E-2</v>
      </c>
      <c r="Q138" s="5">
        <f t="shared" si="22"/>
        <v>90.948501300401929</v>
      </c>
      <c r="R138" s="5">
        <f t="shared" si="23"/>
        <v>56.506303857939713</v>
      </c>
      <c r="S138" s="5">
        <f t="shared" si="24"/>
        <v>3138.8685686417944</v>
      </c>
      <c r="T138" s="5">
        <f t="shared" si="27"/>
        <v>30422.457937088515</v>
      </c>
      <c r="U138" s="4">
        <f t="shared" si="25"/>
        <v>-1181.4285714283924</v>
      </c>
      <c r="V138" s="5">
        <f t="shared" si="26"/>
        <v>-6.0017301238945402</v>
      </c>
    </row>
    <row r="139" spans="1:22" x14ac:dyDescent="0.25">
      <c r="A139" t="s">
        <v>23</v>
      </c>
      <c r="B139" s="7">
        <v>0.6720949074074074</v>
      </c>
      <c r="C139">
        <v>40.759500000000003</v>
      </c>
      <c r="D139">
        <v>-94.713833333333</v>
      </c>
      <c r="E139">
        <v>9510</v>
      </c>
      <c r="F139">
        <v>135</v>
      </c>
      <c r="G139">
        <v>18</v>
      </c>
      <c r="H139" t="s">
        <v>107</v>
      </c>
      <c r="I139">
        <v>7.5</v>
      </c>
      <c r="J139">
        <v>10.199999999999999</v>
      </c>
      <c r="K139">
        <v>723.2</v>
      </c>
      <c r="L139">
        <v>562</v>
      </c>
      <c r="M139">
        <v>99810</v>
      </c>
      <c r="N139" t="s">
        <v>167</v>
      </c>
      <c r="O139" s="4">
        <f t="shared" si="20"/>
        <v>8188.0000000000009</v>
      </c>
      <c r="P139" s="6">
        <f t="shared" si="21"/>
        <v>9.476851851851853E-2</v>
      </c>
      <c r="Q139" s="5">
        <f t="shared" si="22"/>
        <v>91.523988983625472</v>
      </c>
      <c r="R139" s="5">
        <f t="shared" si="23"/>
        <v>56.863854355526499</v>
      </c>
      <c r="S139" s="5">
        <f t="shared" si="24"/>
        <v>2898.6832479882955</v>
      </c>
      <c r="T139" s="5">
        <f t="shared" si="27"/>
        <v>30422.457937088515</v>
      </c>
      <c r="U139" s="4">
        <f t="shared" si="25"/>
        <v>-1125.7142857143588</v>
      </c>
      <c r="V139" s="5">
        <f t="shared" si="26"/>
        <v>-5.7186981107979697</v>
      </c>
    </row>
    <row r="140" spans="1:22" x14ac:dyDescent="0.25">
      <c r="A140" t="s">
        <v>23</v>
      </c>
      <c r="B140" s="7">
        <v>0.67306712962962967</v>
      </c>
      <c r="C140">
        <v>40.755833333333001</v>
      </c>
      <c r="D140">
        <v>-94.698333333332997</v>
      </c>
      <c r="E140">
        <v>8001</v>
      </c>
      <c r="F140">
        <v>120</v>
      </c>
      <c r="G140">
        <v>41</v>
      </c>
      <c r="H140" t="s">
        <v>107</v>
      </c>
      <c r="I140">
        <v>7.5</v>
      </c>
      <c r="J140">
        <v>13</v>
      </c>
      <c r="K140">
        <v>763.1</v>
      </c>
      <c r="L140">
        <v>562</v>
      </c>
      <c r="M140">
        <v>99810</v>
      </c>
      <c r="N140" t="s">
        <v>168</v>
      </c>
      <c r="O140" s="4">
        <f t="shared" si="20"/>
        <v>8272.0000000000036</v>
      </c>
      <c r="P140" s="6">
        <f t="shared" si="21"/>
        <v>9.5740740740740793E-2</v>
      </c>
      <c r="Q140" s="5">
        <f t="shared" si="22"/>
        <v>92.826840203026777</v>
      </c>
      <c r="R140" s="5">
        <f t="shared" si="23"/>
        <v>57.67331581814053</v>
      </c>
      <c r="S140" s="5">
        <f t="shared" si="24"/>
        <v>2438.7344550109729</v>
      </c>
      <c r="T140" s="5">
        <f t="shared" si="27"/>
        <v>30422.457937088515</v>
      </c>
      <c r="U140" s="4">
        <f t="shared" si="25"/>
        <v>-1077.8571428571079</v>
      </c>
      <c r="V140" s="5">
        <f t="shared" si="26"/>
        <v>-5.4755808687774721</v>
      </c>
    </row>
    <row r="141" spans="1:22" x14ac:dyDescent="0.25">
      <c r="A141" t="s">
        <v>23</v>
      </c>
      <c r="B141" s="7">
        <v>0.67355324074074074</v>
      </c>
      <c r="C141">
        <v>40.752833333333001</v>
      </c>
      <c r="D141">
        <v>-94.691500000000005</v>
      </c>
      <c r="E141">
        <v>7315</v>
      </c>
      <c r="F141">
        <v>140</v>
      </c>
      <c r="G141">
        <v>24</v>
      </c>
      <c r="H141" t="s">
        <v>107</v>
      </c>
      <c r="I141">
        <v>7.5</v>
      </c>
      <c r="J141">
        <v>14.3</v>
      </c>
      <c r="K141">
        <v>782</v>
      </c>
      <c r="L141">
        <v>562</v>
      </c>
      <c r="M141">
        <v>99810</v>
      </c>
      <c r="N141" t="s">
        <v>169</v>
      </c>
      <c r="O141" s="4">
        <f t="shared" si="20"/>
        <v>8314.0000000000018</v>
      </c>
      <c r="P141" s="6">
        <f t="shared" si="21"/>
        <v>9.6226851851851869E-2</v>
      </c>
      <c r="Q141" s="5">
        <f t="shared" si="22"/>
        <v>93.489746078916667</v>
      </c>
      <c r="R141" s="5">
        <f t="shared" si="23"/>
        <v>58.085179238830925</v>
      </c>
      <c r="S141" s="5">
        <f t="shared" si="24"/>
        <v>2229.6391124116067</v>
      </c>
      <c r="T141" s="5">
        <f t="shared" si="27"/>
        <v>30422.457937088515</v>
      </c>
      <c r="U141" s="4">
        <f t="shared" si="25"/>
        <v>-980.00000000004252</v>
      </c>
      <c r="V141" s="5">
        <f t="shared" si="26"/>
        <v>-4.978460538080359</v>
      </c>
    </row>
    <row r="142" spans="1:22" x14ac:dyDescent="0.25">
      <c r="A142" t="s">
        <v>23</v>
      </c>
      <c r="B142" s="7">
        <v>0.67403935185185182</v>
      </c>
      <c r="C142">
        <v>40.749000000000002</v>
      </c>
      <c r="D142">
        <v>-94.684833333333003</v>
      </c>
      <c r="E142">
        <v>6611</v>
      </c>
      <c r="F142">
        <v>110</v>
      </c>
      <c r="G142">
        <v>31</v>
      </c>
      <c r="H142" t="s">
        <v>107</v>
      </c>
      <c r="I142">
        <v>7.5</v>
      </c>
      <c r="J142">
        <v>15.7</v>
      </c>
      <c r="K142">
        <v>802.3</v>
      </c>
      <c r="L142">
        <v>562</v>
      </c>
      <c r="M142">
        <v>99810</v>
      </c>
      <c r="N142" t="s">
        <v>170</v>
      </c>
      <c r="O142" s="4">
        <f t="shared" si="20"/>
        <v>8355.9999999999982</v>
      </c>
      <c r="P142" s="6">
        <f t="shared" si="21"/>
        <v>9.6712962962962945E-2</v>
      </c>
      <c r="Q142" s="5">
        <f t="shared" si="22"/>
        <v>94.194206371004256</v>
      </c>
      <c r="R142" s="5">
        <f t="shared" si="23"/>
        <v>58.522860418304944</v>
      </c>
      <c r="S142" s="5">
        <f t="shared" si="24"/>
        <v>2015.0573030968055</v>
      </c>
      <c r="T142" s="5">
        <f t="shared" si="27"/>
        <v>30422.457937088515</v>
      </c>
      <c r="U142" s="4">
        <f t="shared" si="25"/>
        <v>-1005.7142857143729</v>
      </c>
      <c r="V142" s="5">
        <f t="shared" si="26"/>
        <v>-5.1090906979719017</v>
      </c>
    </row>
    <row r="143" spans="1:22" x14ac:dyDescent="0.25">
      <c r="A143" t="s">
        <v>23</v>
      </c>
      <c r="B143" s="7">
        <v>0.67452546296296301</v>
      </c>
      <c r="C143">
        <v>40.745833333333003</v>
      </c>
      <c r="D143">
        <v>-94.6785</v>
      </c>
      <c r="E143">
        <v>5818</v>
      </c>
      <c r="F143">
        <v>100</v>
      </c>
      <c r="G143">
        <v>29</v>
      </c>
      <c r="H143" t="s">
        <v>107</v>
      </c>
      <c r="I143">
        <v>7.5</v>
      </c>
      <c r="J143">
        <v>16.8</v>
      </c>
      <c r="K143">
        <v>825.8</v>
      </c>
      <c r="L143">
        <v>562</v>
      </c>
      <c r="M143">
        <v>99810</v>
      </c>
      <c r="N143" t="s">
        <v>171</v>
      </c>
      <c r="O143" s="4">
        <f t="shared" si="20"/>
        <v>8398.0000000000055</v>
      </c>
      <c r="P143" s="6">
        <f t="shared" si="21"/>
        <v>9.7199074074074132E-2</v>
      </c>
      <c r="Q143" s="5">
        <f t="shared" si="22"/>
        <v>94.833232656159865</v>
      </c>
      <c r="R143" s="5">
        <f t="shared" si="23"/>
        <v>58.919887449272117</v>
      </c>
      <c r="S143" s="5">
        <f t="shared" si="24"/>
        <v>1773.3479639112411</v>
      </c>
      <c r="T143" s="5">
        <f t="shared" si="27"/>
        <v>30422.457937088515</v>
      </c>
      <c r="U143" s="4">
        <f t="shared" si="25"/>
        <v>-1132.8571428569464</v>
      </c>
      <c r="V143" s="5">
        <f t="shared" si="26"/>
        <v>-5.7549842663219666</v>
      </c>
    </row>
    <row r="144" spans="1:22" x14ac:dyDescent="0.25">
      <c r="A144" t="s">
        <v>23</v>
      </c>
      <c r="B144" s="7">
        <v>0.67501157407407408</v>
      </c>
      <c r="C144">
        <v>40.743333333332998</v>
      </c>
      <c r="D144">
        <v>-94.672333333333</v>
      </c>
      <c r="E144">
        <v>5066</v>
      </c>
      <c r="F144">
        <v>135</v>
      </c>
      <c r="G144">
        <v>29</v>
      </c>
      <c r="H144" t="s">
        <v>107</v>
      </c>
      <c r="I144">
        <v>7.5</v>
      </c>
      <c r="J144">
        <v>18</v>
      </c>
      <c r="K144">
        <v>848.3</v>
      </c>
      <c r="L144">
        <v>562</v>
      </c>
      <c r="M144">
        <v>99810</v>
      </c>
      <c r="N144" t="s">
        <v>172</v>
      </c>
      <c r="O144" s="4">
        <f t="shared" si="20"/>
        <v>8440.0000000000018</v>
      </c>
      <c r="P144" s="6">
        <f t="shared" si="21"/>
        <v>9.7685185185185208E-2</v>
      </c>
      <c r="Q144" s="5">
        <f t="shared" si="22"/>
        <v>95.418353192467691</v>
      </c>
      <c r="R144" s="5">
        <f t="shared" si="23"/>
        <v>59.28342283848017</v>
      </c>
      <c r="S144" s="5">
        <f t="shared" si="24"/>
        <v>1544.1355766886124</v>
      </c>
      <c r="T144" s="5">
        <f t="shared" si="27"/>
        <v>30422.457937088515</v>
      </c>
      <c r="U144" s="4">
        <f t="shared" si="25"/>
        <v>-1074.2857142858074</v>
      </c>
      <c r="V144" s="5">
        <f t="shared" si="26"/>
        <v>-5.4574377910154404</v>
      </c>
    </row>
    <row r="145" spans="1:22" x14ac:dyDescent="0.25">
      <c r="A145" t="s">
        <v>23</v>
      </c>
      <c r="B145" s="7">
        <v>0.67549768518518516</v>
      </c>
      <c r="C145">
        <v>40.740333333332998</v>
      </c>
      <c r="D145">
        <v>-94.666499999999999</v>
      </c>
      <c r="E145">
        <v>4325</v>
      </c>
      <c r="F145">
        <v>113</v>
      </c>
      <c r="G145">
        <v>19</v>
      </c>
      <c r="H145" t="s">
        <v>149</v>
      </c>
      <c r="I145">
        <v>7.5</v>
      </c>
      <c r="J145">
        <v>19.100000000000001</v>
      </c>
      <c r="K145">
        <v>870.4</v>
      </c>
      <c r="L145">
        <v>562</v>
      </c>
      <c r="M145">
        <v>99810</v>
      </c>
      <c r="N145" t="s">
        <v>173</v>
      </c>
      <c r="O145" s="4">
        <f t="shared" si="20"/>
        <v>8481.9999999999982</v>
      </c>
      <c r="P145" s="6">
        <f t="shared" si="21"/>
        <v>9.8171296296296284E-2</v>
      </c>
      <c r="Q145" s="5">
        <f t="shared" si="22"/>
        <v>96.012274160162093</v>
      </c>
      <c r="R145" s="5">
        <f t="shared" si="23"/>
        <v>59.652425935708706</v>
      </c>
      <c r="S145" s="5">
        <f t="shared" si="24"/>
        <v>1318.2760302365275</v>
      </c>
      <c r="T145" s="5">
        <f t="shared" si="27"/>
        <v>30422.457937088515</v>
      </c>
      <c r="U145" s="4">
        <f t="shared" si="25"/>
        <v>-1058.5714285715203</v>
      </c>
      <c r="V145" s="5">
        <f t="shared" si="26"/>
        <v>-5.3776082488596293</v>
      </c>
    </row>
    <row r="146" spans="1:22" x14ac:dyDescent="0.25">
      <c r="A146" t="s">
        <v>23</v>
      </c>
      <c r="B146" s="7">
        <v>0.67598379629629635</v>
      </c>
      <c r="C146">
        <v>40.737499999999997</v>
      </c>
      <c r="D146">
        <v>-94.662000000000006</v>
      </c>
      <c r="E146">
        <v>3541</v>
      </c>
      <c r="F146">
        <v>145</v>
      </c>
      <c r="G146">
        <v>15</v>
      </c>
      <c r="H146" t="s">
        <v>107</v>
      </c>
      <c r="I146">
        <v>7.5</v>
      </c>
      <c r="J146">
        <v>20.3</v>
      </c>
      <c r="K146">
        <v>895.3</v>
      </c>
      <c r="L146">
        <v>562</v>
      </c>
      <c r="M146">
        <v>99810</v>
      </c>
      <c r="N146" t="s">
        <v>174</v>
      </c>
      <c r="O146" s="4">
        <f t="shared" si="20"/>
        <v>8524.0000000000055</v>
      </c>
      <c r="P146" s="6">
        <f t="shared" si="21"/>
        <v>9.8657407407407471E-2</v>
      </c>
      <c r="Q146" s="5">
        <f t="shared" si="22"/>
        <v>96.503472926328854</v>
      </c>
      <c r="R146" s="5">
        <f t="shared" si="23"/>
        <v>59.957607729128114</v>
      </c>
      <c r="S146" s="5">
        <f t="shared" si="24"/>
        <v>1079.3099244086807</v>
      </c>
      <c r="T146" s="5">
        <f t="shared" si="27"/>
        <v>30422.457937088515</v>
      </c>
      <c r="U146" s="4">
        <f t="shared" si="25"/>
        <v>-1119.9999999998058</v>
      </c>
      <c r="V146" s="5">
        <f t="shared" si="26"/>
        <v>-5.68966918637632</v>
      </c>
    </row>
    <row r="147" spans="1:22" x14ac:dyDescent="0.25">
      <c r="A147" t="s">
        <v>23</v>
      </c>
      <c r="B147" s="7">
        <v>0.67646990740740742</v>
      </c>
      <c r="C147">
        <v>40.735500000000002</v>
      </c>
      <c r="D147">
        <v>-94.657833333333002</v>
      </c>
      <c r="E147">
        <v>2751</v>
      </c>
      <c r="F147">
        <v>92</v>
      </c>
      <c r="G147">
        <v>20</v>
      </c>
      <c r="H147" t="s">
        <v>107</v>
      </c>
      <c r="I147">
        <v>7.5</v>
      </c>
      <c r="J147">
        <v>21.3</v>
      </c>
      <c r="K147">
        <v>920.3</v>
      </c>
      <c r="L147">
        <v>562</v>
      </c>
      <c r="M147">
        <v>99810</v>
      </c>
      <c r="N147" t="s">
        <v>175</v>
      </c>
      <c r="O147" s="4">
        <f t="shared" si="20"/>
        <v>8566.0000000000018</v>
      </c>
      <c r="P147" s="6">
        <f t="shared" si="21"/>
        <v>9.9143518518518547E-2</v>
      </c>
      <c r="Q147" s="5">
        <f t="shared" si="22"/>
        <v>96.918633124587416</v>
      </c>
      <c r="R147" s="5">
        <f t="shared" si="23"/>
        <v>60.215546760306161</v>
      </c>
      <c r="S147" s="5">
        <f t="shared" si="24"/>
        <v>838.51499634235552</v>
      </c>
      <c r="T147" s="5">
        <f t="shared" si="27"/>
        <v>30422.457937088515</v>
      </c>
      <c r="U147" s="4">
        <f t="shared" si="25"/>
        <v>-1128.5714285715264</v>
      </c>
      <c r="V147" s="5">
        <f t="shared" si="26"/>
        <v>-5.7332125730082417</v>
      </c>
    </row>
    <row r="148" spans="1:22" x14ac:dyDescent="0.25">
      <c r="A148" t="s">
        <v>23</v>
      </c>
      <c r="B148" s="7">
        <v>0.6769560185185185</v>
      </c>
      <c r="C148">
        <v>40.734333333332998</v>
      </c>
      <c r="D148">
        <v>-94.654166666666995</v>
      </c>
      <c r="E148">
        <v>1930</v>
      </c>
      <c r="F148">
        <v>140</v>
      </c>
      <c r="G148">
        <v>9</v>
      </c>
      <c r="H148" t="s">
        <v>107</v>
      </c>
      <c r="I148">
        <v>7.5</v>
      </c>
      <c r="J148">
        <v>22.7</v>
      </c>
      <c r="K148">
        <v>947.1</v>
      </c>
      <c r="L148">
        <v>562</v>
      </c>
      <c r="M148">
        <v>99810</v>
      </c>
      <c r="N148" t="s">
        <v>176</v>
      </c>
      <c r="O148" s="4">
        <f t="shared" si="20"/>
        <v>8608</v>
      </c>
      <c r="P148" s="6">
        <f t="shared" si="21"/>
        <v>9.9629629629629624E-2</v>
      </c>
      <c r="Q148" s="5">
        <f t="shared" si="22"/>
        <v>97.246255519048518</v>
      </c>
      <c r="R148" s="5">
        <f t="shared" si="23"/>
        <v>60.419098553984838</v>
      </c>
      <c r="S148" s="5">
        <f t="shared" si="24"/>
        <v>588.271153377225</v>
      </c>
      <c r="T148" s="5">
        <f t="shared" si="27"/>
        <v>30422.457937088515</v>
      </c>
      <c r="U148" s="4">
        <f t="shared" si="25"/>
        <v>-1172.8571428571938</v>
      </c>
      <c r="V148" s="5">
        <f t="shared" si="26"/>
        <v>-5.9581867372652688</v>
      </c>
    </row>
    <row r="149" spans="1:22" x14ac:dyDescent="0.25">
      <c r="A149" t="s">
        <v>23</v>
      </c>
      <c r="B149" s="7">
        <v>0.67744212962962969</v>
      </c>
      <c r="C149">
        <v>40.733666666666998</v>
      </c>
      <c r="D149">
        <v>-94.651166666666995</v>
      </c>
      <c r="E149">
        <v>1125</v>
      </c>
      <c r="F149">
        <v>0</v>
      </c>
      <c r="G149">
        <v>1</v>
      </c>
      <c r="H149" t="s">
        <v>107</v>
      </c>
      <c r="I149">
        <v>7.5</v>
      </c>
      <c r="J149">
        <v>24</v>
      </c>
      <c r="K149">
        <v>972.8</v>
      </c>
      <c r="L149">
        <v>562</v>
      </c>
      <c r="M149">
        <v>99810</v>
      </c>
      <c r="N149" t="s">
        <v>177</v>
      </c>
      <c r="O149" s="4">
        <f t="shared" si="20"/>
        <v>8650.0000000000055</v>
      </c>
      <c r="P149" s="6">
        <f t="shared" si="21"/>
        <v>0.10011574074074081</v>
      </c>
      <c r="Q149" s="5">
        <f t="shared" si="22"/>
        <v>97.496069232149608</v>
      </c>
      <c r="R149" s="5">
        <f t="shared" si="23"/>
        <v>60.574307813934546</v>
      </c>
      <c r="S149" s="5">
        <f t="shared" si="24"/>
        <v>342.9041697147037</v>
      </c>
      <c r="T149" s="5">
        <f t="shared" si="27"/>
        <v>30422.457937088515</v>
      </c>
      <c r="U149" s="4">
        <f t="shared" si="25"/>
        <v>-1149.9999999998506</v>
      </c>
      <c r="V149" s="5">
        <f t="shared" si="26"/>
        <v>-5.8420710395830815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E E A A B Q S w M E F A A C A A g A I L S v T r f 0 s c + n A A A A + A A A A B I A H A B D b 2 5 m a W c v U G F j a 2 F n Z S 5 4 b W w g o h g A K K A U A A A A A A A A A A A A A A A A A A A A A A A A A A A A h Y 9 B D o I w F E S v Q r q n h Y K G k E 9 Z u J X E h G j c N q V C I x R D i + V u L j y S V 5 B E U X c u Z / I m e f O 4 3 S G f u t a 7 y s G o X m c o x A H y p B Z 9 p X S d o d G e / A T l D H Z c n H k t v R n W J p 2 M y l B j 7 S U l x D m H X Y T 7 o S Y 0 C E J y L L a l a G T H f a W N 5 V p I 9 F l V / 1 e I w e E l w y h e J 3 g V R x T T O A S y 1 F A o / U X o b I w D I D 8 l b M b W j o N k U v v 7 E s g S g b x f s C d Q S w M E F A A C A A g A I L S v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C 0 r 0 6 2 x b A A m A E A A B 8 G A A A T A B w A R m 9 y b X V s Y X M v U 2 V j d G l v b j E u b S C i G A A o o B Q A A A A A A A A A A A A A A A A A A A A A A A A A A A D t k 9 9 q 2 z A U x u 8 D e Q e h 3 j i g m T p s h W 3 4 I p V X V i h b h 0 0 L q 3 e h 2 G e O h v 4 E 6 c i s h L 7 7 l D p r N 6 I 9 w e o b 2 b 9 P P u f 7 Z B 8 P H U p r S D 2 t x f v 5 b D 7 z G + G g J y f 0 9 v Q r f 1 U U l J R E A c 5 n J F 6 1 D a 6 D S L g f 8 8 p 2 Q Y P B 7 E I q y L k 1 G B 9 8 R v m 7 t h I o 2 s 8 G K i d H a H n w a H V V t 9 f O / o i 9 S O P E C A p c e y 6 U s t a 0 F 0 o O G y T L 0 + J t 1 x 4 a 5 5 0 f 6 Y L d V a C k l g i u p I w y w q 0 K 2 v i y O G P k g + l s L 8 1 Q F s s 3 S 0 a + B I t Q 4 7 2 C 8 v k 2 / 2 Q N f F u w K c A J j R 5 0 1 H r y E U Q P z u / z N W I d N x 6 U A 8 + m r I z c H f h K q b o T S j h f o g t / l u Q b Y Y Z Y s b n f w n O 5 G N L 4 7 9 b p y f F e 9 F m i P 9 v t K I / n 4 O V g Y j 6 M + w j C T 3 x g Z E c b q c G j 0 N s n J Y J H 5 U q g x N D D b 8 E E v Q Y 3 S d Y M / 9 J W 6 u m 1 S 4 N n r / O 9 r 0 e F x 7 w + w e s t Q J / A A v 2 R 3 Z t 1 o u X l q k n Q a w f e p 8 z L o 6 p X 4 z E K R + g 8 2 s d U L L 3 / S f / 2 + r C Y z 6 R J f r / k E J B s u X g Z h J d B + K 8 G 4 R d Q S w E C L Q A U A A I A C A A g t K 9 O t / S x z 6 c A A A D 4 A A A A E g A A A A A A A A A A A A A A A A A A A A A A Q 2 9 u Z m l n L 1 B h Y 2 t h Z 2 U u e G 1 s U E s B A i 0 A F A A C A A g A I L S v T g / K 6 a u k A A A A 6 Q A A A B M A A A A A A A A A A A A A A A A A 8 w A A A F t D b 2 5 0 Z W 5 0 X 1 R 5 c G V z X S 5 4 b W x Q S w E C L Q A U A A I A C A A g t K 9 O t s W w A J g B A A A f B g A A E w A A A A A A A A A A A A A A A A D k A Q A A R m 9 y b X V s Y X M v U 2 V j d G l v b j E u b V B L B Q Y A A A A A A w A D A M I A A A D J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3 H Q A A A A A A A J U d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z B a Q y 0 x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S 0 x N l Q w M D o z M z o 1 N i 4 2 N T I w N D I 3 W i I g L z 4 8 R W 5 0 c n k g V H l w Z T 0 i R m l s b E N v b H V t b l R 5 c G V z I i B W Y W x 1 Z T 0 i c 0 J n b 0 Z C U U 1 E Q X d Z R k J R V U d C Z 1 l E Q m c 9 P S I g L z 4 8 R W 5 0 c n k g V H l w Z T 0 i R m l s b E N v b H V t b k 5 h b W V z I i B W Y W x 1 Z T 0 i c 1 s m c X V v d D t D Y W x s c 2 l n b i Z x d W 9 0 O y w m c X V v d D t U a W 1 l c 3 R h b X A m c X V v d D s s J n F 1 b 3 Q 7 T G F 0 a X R 1 Z G U m c X V v d D s s J n F 1 b 3 Q 7 T G 9 u Z 2 l 0 d W R l J n F 1 b 3 Q 7 L C Z x d W 9 0 O 0 F s d G l 0 d W R l J n F 1 b 3 Q 7 L C Z x d W 9 0 O 0 N v d X J z Z S Z x d W 9 0 O y w m c X V v d D t T c G V l Z C Z x d W 9 0 O y w m c X V v d D t T Y X R z J n F 1 b 3 Q 7 L C Z x d W 9 0 O 1 Z i J n F 1 b 3 Q 7 L C Z x d W 9 0 O 0 l B V C Z x d W 9 0 O y w m c X V v d D t Q c m V z c y Z x d W 9 0 O y w m c X V v d D t M a S Z x d W 9 0 O y w m c X V v d D t M d i Z x d W 9 0 O y w m c X V v d D t M d S Z x d W 9 0 O y w m c X V v d D t C d X J z d C Z x d W 9 0 O y w m c X V v d D t D b 2 1 t Z W 5 0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M F p D L T E x L 0 N o Y W 5 n Z W Q g V H l w Z S 5 7 Q 2 F s b H N p Z 2 4 s M H 0 m c X V v d D s s J n F 1 b 3 Q 7 U 2 V j d G l v b j E v V z B a Q y 0 x M S 9 D a G F u Z 2 V k I F R 5 c G U u e 1 R p b W V z d G F t c C w x f S Z x d W 9 0 O y w m c X V v d D t T Z W N 0 a W 9 u M S 9 X M F p D L T E x L 0 N o Y W 5 n Z W Q g V H l w Z S 5 7 T G F 0 a X R 1 Z G U s M n 0 m c X V v d D s s J n F 1 b 3 Q 7 U 2 V j d G l v b j E v V z B a Q y 0 x M S 9 D a G F u Z 2 V k I F R 5 c G U u e 0 x v b m d p d H V k Z S w z f S Z x d W 9 0 O y w m c X V v d D t T Z W N 0 a W 9 u M S 9 X M F p D L T E x L 0 N o Y W 5 n Z W Q g V H l w Z S 5 7 Q W x 0 a X R 1 Z G U s N H 0 m c X V v d D s s J n F 1 b 3 Q 7 U 2 V j d G l v b j E v V z B a Q y 0 x M S 9 D a G F u Z 2 V k I F R 5 c G U u e 0 N v d X J z Z S w 1 f S Z x d W 9 0 O y w m c X V v d D t T Z W N 0 a W 9 u M S 9 X M F p D L T E x L 0 N o Y W 5 n Z W Q g V H l w Z S 5 7 U 3 B l Z W Q s N n 0 m c X V v d D s s J n F 1 b 3 Q 7 U 2 V j d G l v b j E v V z B a Q y 0 x M S 9 D a G F u Z 2 V k I F R 5 c G U u e 1 N h d H M s N 3 0 m c X V v d D s s J n F 1 b 3 Q 7 U 2 V j d G l v b j E v V z B a Q y 0 x M S 9 D a G F u Z 2 V k I F R 5 c G U u e 1 Z i L D h 9 J n F 1 b 3 Q 7 L C Z x d W 9 0 O 1 N l Y 3 R p b 2 4 x L 1 c w W k M t M T E v Q 2 h h b m d l Z C B U e X B l L n t J Q V Q s O X 0 m c X V v d D s s J n F 1 b 3 Q 7 U 2 V j d G l v b j E v V z B a Q y 0 x M S 9 D a G F u Z 2 V k I F R 5 c G U u e 1 B y Z X N z L D E w f S Z x d W 9 0 O y w m c X V v d D t T Z W N 0 a W 9 u M S 9 X M F p D L T E x L 0 N o Y W 5 n Z W Q g V H l w Z S 5 7 T G k s M T F 9 J n F 1 b 3 Q 7 L C Z x d W 9 0 O 1 N l Y 3 R p b 2 4 x L 1 c w W k M t M T E v Q 2 h h b m d l Z C B U e X B l L n t M d i w x M n 0 m c X V v d D s s J n F 1 b 3 Q 7 U 2 V j d G l v b j E v V z B a Q y 0 x M S 9 D a G F u Z 2 V k I F R 5 c G U u e 0 x 1 L D E z f S Z x d W 9 0 O y w m c X V v d D t T Z W N 0 a W 9 u M S 9 X M F p D L T E x L 0 N o Y W 5 n Z W Q g V H l w Z S 5 7 Q n V y c 3 Q s M T R 9 J n F 1 b 3 Q 7 L C Z x d W 9 0 O 1 N l Y 3 R p b 2 4 x L 1 c w W k M t M T E v Q 2 h h b m d l Z C B U e X B l L n t D b 2 1 t Z W 5 0 c y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1 c w W k M t M T E v Q 2 h h b m d l Z C B U e X B l L n t D Y W x s c 2 l n b i w w f S Z x d W 9 0 O y w m c X V v d D t T Z W N 0 a W 9 u M S 9 X M F p D L T E x L 0 N o Y W 5 n Z W Q g V H l w Z S 5 7 V G l t Z X N 0 Y W 1 w L D F 9 J n F 1 b 3 Q 7 L C Z x d W 9 0 O 1 N l Y 3 R p b 2 4 x L 1 c w W k M t M T E v Q 2 h h b m d l Z C B U e X B l L n t M Y X R p d H V k Z S w y f S Z x d W 9 0 O y w m c X V v d D t T Z W N 0 a W 9 u M S 9 X M F p D L T E x L 0 N o Y W 5 n Z W Q g V H l w Z S 5 7 T G 9 u Z 2 l 0 d W R l L D N 9 J n F 1 b 3 Q 7 L C Z x d W 9 0 O 1 N l Y 3 R p b 2 4 x L 1 c w W k M t M T E v Q 2 h h b m d l Z C B U e X B l L n t B b H R p d H V k Z S w 0 f S Z x d W 9 0 O y w m c X V v d D t T Z W N 0 a W 9 u M S 9 X M F p D L T E x L 0 N o Y W 5 n Z W Q g V H l w Z S 5 7 Q 2 9 1 c n N l L D V 9 J n F 1 b 3 Q 7 L C Z x d W 9 0 O 1 N l Y 3 R p b 2 4 x L 1 c w W k M t M T E v Q 2 h h b m d l Z C B U e X B l L n t T c G V l Z C w 2 f S Z x d W 9 0 O y w m c X V v d D t T Z W N 0 a W 9 u M S 9 X M F p D L T E x L 0 N o Y W 5 n Z W Q g V H l w Z S 5 7 U 2 F 0 c y w 3 f S Z x d W 9 0 O y w m c X V v d D t T Z W N 0 a W 9 u M S 9 X M F p D L T E x L 0 N o Y W 5 n Z W Q g V H l w Z S 5 7 V m I s O H 0 m c X V v d D s s J n F 1 b 3 Q 7 U 2 V j d G l v b j E v V z B a Q y 0 x M S 9 D a G F u Z 2 V k I F R 5 c G U u e 0 l B V C w 5 f S Z x d W 9 0 O y w m c X V v d D t T Z W N 0 a W 9 u M S 9 X M F p D L T E x L 0 N o Y W 5 n Z W Q g V H l w Z S 5 7 U H J l c 3 M s M T B 9 J n F 1 b 3 Q 7 L C Z x d W 9 0 O 1 N l Y 3 R p b 2 4 x L 1 c w W k M t M T E v Q 2 h h b m d l Z C B U e X B l L n t M a S w x M X 0 m c X V v d D s s J n F 1 b 3 Q 7 U 2 V j d G l v b j E v V z B a Q y 0 x M S 9 D a G F u Z 2 V k I F R 5 c G U u e 0 x 2 L D E y f S Z x d W 9 0 O y w m c X V v d D t T Z W N 0 a W 9 u M S 9 X M F p D L T E x L 0 N o Y W 5 n Z W Q g V H l w Z S 5 7 T H U s M T N 9 J n F 1 b 3 Q 7 L C Z x d W 9 0 O 1 N l Y 3 R p b 2 4 x L 1 c w W k M t M T E v Q 2 h h b m d l Z C B U e X B l L n t C d X J z d C w x N H 0 m c X V v d D s s J n F 1 b 3 Q 7 U 2 V j d G l v b j E v V z B a Q y 0 x M S 9 D a G F u Z 2 V k I F R 5 c G U u e 0 N v b W 1 l b n R z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z B a Q y 0 x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M F p D L T E x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c w W k M t M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M F p D L T E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z B a Q 1 8 x M T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1 L T E 2 V D A w O j M z O j U 2 L j Y 1 M j A 0 M j d a I i A v P j x F b n R y e S B U e X B l P S J G a W x s Q 2 9 s d W 1 u V H l w Z X M i I F Z h b H V l P S J z Q m d v R k J R T U R B d 1 l G Q l F V R 0 J n W U R C Z z 0 9 I i A v P j x F b n R y e S B U e X B l P S J G a W x s Q 2 9 s d W 1 u T m F t Z X M i I F Z h b H V l P S J z W y Z x d W 9 0 O 0 N h b G x z a W d u J n F 1 b 3 Q 7 L C Z x d W 9 0 O 1 R p b W V z d G F t c C Z x d W 9 0 O y w m c X V v d D t M Y X R p d H V k Z S Z x d W 9 0 O y w m c X V v d D t M b 2 5 n a X R 1 Z G U m c X V v d D s s J n F 1 b 3 Q 7 Q W x 0 a X R 1 Z G U m c X V v d D s s J n F 1 b 3 Q 7 Q 2 9 1 c n N l J n F 1 b 3 Q 7 L C Z x d W 9 0 O 1 N w Z W V k J n F 1 b 3 Q 7 L C Z x d W 9 0 O 1 N h d H M m c X V v d D s s J n F 1 b 3 Q 7 V m I m c X V v d D s s J n F 1 b 3 Q 7 S U F U J n F 1 b 3 Q 7 L C Z x d W 9 0 O 1 B y Z X N z J n F 1 b 3 Q 7 L C Z x d W 9 0 O 0 x p J n F 1 b 3 Q 7 L C Z x d W 9 0 O 0 x 2 J n F 1 b 3 Q 7 L C Z x d W 9 0 O 0 x 1 J n F 1 b 3 Q 7 L C Z x d W 9 0 O 0 J 1 c n N 0 J n F 1 b 3 Q 7 L C Z x d W 9 0 O 0 N v b W 1 l b n R z J n F 1 b 3 Q 7 X S I g L z 4 8 R W 5 0 c n k g V H l w Z T 0 i R m l s b F N 0 Y X R 1 c y I g V m F s d W U 9 I n N D b 2 1 w b G V 0 Z S I g L z 4 8 R W 5 0 c n k g V H l w Z T 0 i R m l s b E N v d W 5 0 I i B W Y W x 1 Z T 0 i b D E 3 M S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c w W k M t M T E v Q 2 h h b m d l Z C B U e X B l L n t D Y W x s c 2 l n b i w w f S Z x d W 9 0 O y w m c X V v d D t T Z W N 0 a W 9 u M S 9 X M F p D L T E x L 0 N o Y W 5 n Z W Q g V H l w Z S 5 7 V G l t Z X N 0 Y W 1 w L D F 9 J n F 1 b 3 Q 7 L C Z x d W 9 0 O 1 N l Y 3 R p b 2 4 x L 1 c w W k M t M T E v Q 2 h h b m d l Z C B U e X B l L n t M Y X R p d H V k Z S w y f S Z x d W 9 0 O y w m c X V v d D t T Z W N 0 a W 9 u M S 9 X M F p D L T E x L 0 N o Y W 5 n Z W Q g V H l w Z S 5 7 T G 9 u Z 2 l 0 d W R l L D N 9 J n F 1 b 3 Q 7 L C Z x d W 9 0 O 1 N l Y 3 R p b 2 4 x L 1 c w W k M t M T E v Q 2 h h b m d l Z C B U e X B l L n t B b H R p d H V k Z S w 0 f S Z x d W 9 0 O y w m c X V v d D t T Z W N 0 a W 9 u M S 9 X M F p D L T E x L 0 N o Y W 5 n Z W Q g V H l w Z S 5 7 Q 2 9 1 c n N l L D V 9 J n F 1 b 3 Q 7 L C Z x d W 9 0 O 1 N l Y 3 R p b 2 4 x L 1 c w W k M t M T E v Q 2 h h b m d l Z C B U e X B l L n t T c G V l Z C w 2 f S Z x d W 9 0 O y w m c X V v d D t T Z W N 0 a W 9 u M S 9 X M F p D L T E x L 0 N o Y W 5 n Z W Q g V H l w Z S 5 7 U 2 F 0 c y w 3 f S Z x d W 9 0 O y w m c X V v d D t T Z W N 0 a W 9 u M S 9 X M F p D L T E x L 0 N o Y W 5 n Z W Q g V H l w Z S 5 7 V m I s O H 0 m c X V v d D s s J n F 1 b 3 Q 7 U 2 V j d G l v b j E v V z B a Q y 0 x M S 9 D a G F u Z 2 V k I F R 5 c G U u e 0 l B V C w 5 f S Z x d W 9 0 O y w m c X V v d D t T Z W N 0 a W 9 u M S 9 X M F p D L T E x L 0 N o Y W 5 n Z W Q g V H l w Z S 5 7 U H J l c 3 M s M T B 9 J n F 1 b 3 Q 7 L C Z x d W 9 0 O 1 N l Y 3 R p b 2 4 x L 1 c w W k M t M T E v Q 2 h h b m d l Z C B U e X B l L n t M a S w x M X 0 m c X V v d D s s J n F 1 b 3 Q 7 U 2 V j d G l v b j E v V z B a Q y 0 x M S 9 D a G F u Z 2 V k I F R 5 c G U u e 0 x 2 L D E y f S Z x d W 9 0 O y w m c X V v d D t T Z W N 0 a W 9 u M S 9 X M F p D L T E x L 0 N o Y W 5 n Z W Q g V H l w Z S 5 7 T H U s M T N 9 J n F 1 b 3 Q 7 L C Z x d W 9 0 O 1 N l Y 3 R p b 2 4 x L 1 c w W k M t M T E v Q 2 h h b m d l Z C B U e X B l L n t C d X J z d C w x N H 0 m c X V v d D s s J n F 1 b 3 Q 7 U 2 V j d G l v b j E v V z B a Q y 0 x M S 9 D a G F u Z 2 V k I F R 5 c G U u e 0 N v b W 1 l b n R z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U 2 V j d G l v b j E v V z B a Q y 0 x M S 9 D a G F u Z 2 V k I F R 5 c G U u e 0 N h b G x z a W d u L D B 9 J n F 1 b 3 Q 7 L C Z x d W 9 0 O 1 N l Y 3 R p b 2 4 x L 1 c w W k M t M T E v Q 2 h h b m d l Z C B U e X B l L n t U a W 1 l c 3 R h b X A s M X 0 m c X V v d D s s J n F 1 b 3 Q 7 U 2 V j d G l v b j E v V z B a Q y 0 x M S 9 D a G F u Z 2 V k I F R 5 c G U u e 0 x h d G l 0 d W R l L D J 9 J n F 1 b 3 Q 7 L C Z x d W 9 0 O 1 N l Y 3 R p b 2 4 x L 1 c w W k M t M T E v Q 2 h h b m d l Z C B U e X B l L n t M b 2 5 n a X R 1 Z G U s M 3 0 m c X V v d D s s J n F 1 b 3 Q 7 U 2 V j d G l v b j E v V z B a Q y 0 x M S 9 D a G F u Z 2 V k I F R 5 c G U u e 0 F s d G l 0 d W R l L D R 9 J n F 1 b 3 Q 7 L C Z x d W 9 0 O 1 N l Y 3 R p b 2 4 x L 1 c w W k M t M T E v Q 2 h h b m d l Z C B U e X B l L n t D b 3 V y c 2 U s N X 0 m c X V v d D s s J n F 1 b 3 Q 7 U 2 V j d G l v b j E v V z B a Q y 0 x M S 9 D a G F u Z 2 V k I F R 5 c G U u e 1 N w Z W V k L D Z 9 J n F 1 b 3 Q 7 L C Z x d W 9 0 O 1 N l Y 3 R p b 2 4 x L 1 c w W k M t M T E v Q 2 h h b m d l Z C B U e X B l L n t T Y X R z L D d 9 J n F 1 b 3 Q 7 L C Z x d W 9 0 O 1 N l Y 3 R p b 2 4 x L 1 c w W k M t M T E v Q 2 h h b m d l Z C B U e X B l L n t W Y i w 4 f S Z x d W 9 0 O y w m c X V v d D t T Z W N 0 a W 9 u M S 9 X M F p D L T E x L 0 N o Y W 5 n Z W Q g V H l w Z S 5 7 S U F U L D l 9 J n F 1 b 3 Q 7 L C Z x d W 9 0 O 1 N l Y 3 R p b 2 4 x L 1 c w W k M t M T E v Q 2 h h b m d l Z C B U e X B l L n t Q c m V z c y w x M H 0 m c X V v d D s s J n F 1 b 3 Q 7 U 2 V j d G l v b j E v V z B a Q y 0 x M S 9 D a G F u Z 2 V k I F R 5 c G U u e 0 x p L D E x f S Z x d W 9 0 O y w m c X V v d D t T Z W N 0 a W 9 u M S 9 X M F p D L T E x L 0 N o Y W 5 n Z W Q g V H l w Z S 5 7 T H Y s M T J 9 J n F 1 b 3 Q 7 L C Z x d W 9 0 O 1 N l Y 3 R p b 2 4 x L 1 c w W k M t M T E v Q 2 h h b m d l Z C B U e X B l L n t M d S w x M 3 0 m c X V v d D s s J n F 1 b 3 Q 7 U 2 V j d G l v b j E v V z B a Q y 0 x M S 9 D a G F u Z 2 V k I F R 5 c G U u e 0 J 1 c n N 0 L D E 0 f S Z x d W 9 0 O y w m c X V v d D t T Z W N 0 a W 9 u M S 9 X M F p D L T E x L 0 N o Y W 5 n Z W Q g V H l w Z S 5 7 Q 2 9 t b W V u d H M s M T V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z B a Q y 0 x M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M F p D L T E x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c w W k M t M T E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m t T 6 e 6 l V 0 O k i K i m H O 1 f F A A A A A A C A A A A A A A Q Z g A A A A E A A C A A A A C J m V L O 4 v y A u 2 m M D E 4 z b f V f Z i H s s V L M P H 6 i 0 E + A 7 J A u n g A A A A A O g A A A A A I A A C A A A A B q t R R / T M u 7 M V P X n W d i j 0 O J x R L w H + G W A r X y e 8 d 8 + 2 l Y t l A A A A D m n 9 S d u y l 9 Z n d g m a 7 f I L I 3 K v C I J J w N l K w v S F f w + G 8 a n h X b 5 X v 0 i G R 1 I 9 p u S K 4 L k W I H k r 9 f y f K x A I x 1 W y 1 F S p w i 5 L C 5 f 9 5 q v u S 4 A H D b o K 6 Z 0 U A A A A D i t F z q D 7 x O I N j U M Y v 3 b U c g G X 0 D R V 4 m + Q i s P t + W o 5 e x y 7 P P + w Y x c Y Q g y S I A u j 4 9 0 7 p b A b L J N M 3 i u b y A D 5 N 2 G N B E < / D a t a M a s h u p > 
</file>

<file path=customXml/itemProps1.xml><?xml version="1.0" encoding="utf-8"?>
<ds:datastoreItem xmlns:ds="http://schemas.openxmlformats.org/officeDocument/2006/customXml" ds:itemID="{315ACAA6-4897-4E62-B6BE-ADE182E779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W0ZC-11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Zack Clobes</cp:lastModifiedBy>
  <dcterms:created xsi:type="dcterms:W3CDTF">2019-03-30T03:49:43Z</dcterms:created>
  <dcterms:modified xsi:type="dcterms:W3CDTF">2020-07-12T16:56:00Z</dcterms:modified>
</cp:coreProperties>
</file>